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yannchauveau/Desktop/"/>
    </mc:Choice>
  </mc:AlternateContent>
  <xr:revisionPtr revIDLastSave="0" documentId="13_ncr:1_{E69EC55D-44D2-2A48-8F7C-05B4904796A5}" xr6:coauthVersionLast="47" xr6:coauthVersionMax="47" xr10:uidLastSave="{00000000-0000-0000-0000-000000000000}"/>
  <workbookProtection workbookAlgorithmName="SHA-512" workbookHashValue="2LWAZmKoYK3BsWDpJMvh0yNeZDptnyFJdyvdGsQHM6ZoMJyvqhQOBa1yZMNkJ9xYiYKMaCT4Jahb50pwOVscjg==" workbookSaltValue="aACy+YK89hoGXDbTFK1DjA==" workbookSpinCount="100000" lockStructure="1"/>
  <bookViews>
    <workbookView xWindow="8300" yWindow="500" windowWidth="33340" windowHeight="26240" tabRatio="500" xr2:uid="{00000000-000D-0000-FFFF-FFFF00000000}"/>
  </bookViews>
  <sheets>
    <sheet name="Bon de commande" sheetId="1" r:id="rId1"/>
    <sheet name="cadart" sheetId="2" state="hidden" r:id="rId2"/>
    <sheet name="ulis" sheetId="3" state="hidden" r:id="rId3"/>
    <sheet name="carrefour " sheetId="4" state="hidden" r:id="rId4"/>
  </sheets>
  <definedNames>
    <definedName name="_xlnm._FilterDatabase" localSheetId="0" hidden="1">'Bon de commande'!$A$15:$I$63</definedName>
    <definedName name="_xlnm._FilterDatabase" localSheetId="1" hidden="1">cadart!$A$1:$O$61</definedName>
    <definedName name="_xlnm._FilterDatabase" localSheetId="2" hidden="1">ulis!$A$1:$AO$61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8" i="1" l="1"/>
  <c r="I59" i="1"/>
  <c r="I61" i="1"/>
  <c r="A4" i="4"/>
  <c r="C4" i="4"/>
  <c r="D4" i="4"/>
  <c r="E4" i="4"/>
  <c r="W4" i="4"/>
  <c r="X4" i="4"/>
  <c r="A5" i="4"/>
  <c r="C5" i="4"/>
  <c r="D5" i="4"/>
  <c r="E5" i="4"/>
  <c r="W5" i="4"/>
  <c r="X5" i="4"/>
  <c r="A6" i="4"/>
  <c r="C6" i="4"/>
  <c r="D6" i="4"/>
  <c r="E6" i="4"/>
  <c r="W6" i="4"/>
  <c r="X6" i="4"/>
  <c r="A7" i="4"/>
  <c r="C7" i="4"/>
  <c r="D7" i="4"/>
  <c r="E7" i="4"/>
  <c r="W7" i="4"/>
  <c r="X7" i="4"/>
  <c r="A8" i="4"/>
  <c r="C8" i="4"/>
  <c r="D8" i="4"/>
  <c r="E8" i="4"/>
  <c r="W8" i="4"/>
  <c r="X8" i="4"/>
  <c r="A9" i="4"/>
  <c r="C9" i="4"/>
  <c r="D9" i="4"/>
  <c r="E9" i="4"/>
  <c r="W9" i="4"/>
  <c r="X9" i="4"/>
  <c r="A10" i="4"/>
  <c r="C10" i="4"/>
  <c r="D10" i="4"/>
  <c r="E10" i="4"/>
  <c r="W10" i="4"/>
  <c r="X10" i="4"/>
  <c r="A11" i="4"/>
  <c r="C11" i="4"/>
  <c r="D11" i="4"/>
  <c r="E11" i="4"/>
  <c r="W11" i="4"/>
  <c r="X11" i="4"/>
  <c r="A12" i="4"/>
  <c r="C12" i="4"/>
  <c r="D12" i="4"/>
  <c r="E12" i="4"/>
  <c r="W12" i="4"/>
  <c r="X12" i="4"/>
  <c r="A13" i="4"/>
  <c r="C13" i="4"/>
  <c r="D13" i="4"/>
  <c r="E13" i="4"/>
  <c r="W13" i="4"/>
  <c r="X13" i="4"/>
  <c r="A14" i="4"/>
  <c r="C14" i="4"/>
  <c r="D14" i="4"/>
  <c r="E14" i="4"/>
  <c r="W14" i="4"/>
  <c r="X14" i="4"/>
  <c r="A15" i="4"/>
  <c r="C15" i="4"/>
  <c r="D15" i="4"/>
  <c r="E15" i="4"/>
  <c r="W15" i="4"/>
  <c r="X15" i="4"/>
  <c r="A16" i="4"/>
  <c r="C16" i="4"/>
  <c r="D16" i="4"/>
  <c r="E16" i="4"/>
  <c r="W16" i="4"/>
  <c r="X16" i="4"/>
  <c r="A17" i="4"/>
  <c r="C17" i="4"/>
  <c r="D17" i="4"/>
  <c r="E17" i="4"/>
  <c r="W17" i="4"/>
  <c r="X17" i="4"/>
  <c r="A18" i="4"/>
  <c r="C18" i="4"/>
  <c r="D18" i="4"/>
  <c r="E18" i="4"/>
  <c r="W18" i="4"/>
  <c r="X18" i="4"/>
  <c r="A19" i="4"/>
  <c r="C19" i="4"/>
  <c r="D19" i="4"/>
  <c r="E19" i="4"/>
  <c r="W19" i="4"/>
  <c r="X19" i="4"/>
  <c r="A20" i="4"/>
  <c r="C20" i="4"/>
  <c r="D20" i="4"/>
  <c r="E20" i="4"/>
  <c r="W20" i="4"/>
  <c r="X20" i="4"/>
  <c r="A21" i="4"/>
  <c r="C21" i="4"/>
  <c r="D21" i="4"/>
  <c r="E21" i="4"/>
  <c r="W21" i="4"/>
  <c r="X21" i="4"/>
  <c r="A22" i="4"/>
  <c r="C22" i="4"/>
  <c r="D22" i="4"/>
  <c r="E22" i="4"/>
  <c r="W22" i="4"/>
  <c r="X22" i="4"/>
  <c r="A23" i="4"/>
  <c r="C23" i="4"/>
  <c r="D23" i="4"/>
  <c r="E23" i="4"/>
  <c r="W23" i="4"/>
  <c r="X23" i="4"/>
  <c r="A24" i="4"/>
  <c r="C24" i="4"/>
  <c r="D24" i="4"/>
  <c r="E24" i="4"/>
  <c r="W24" i="4"/>
  <c r="X24" i="4"/>
  <c r="A25" i="4"/>
  <c r="C25" i="4"/>
  <c r="D25" i="4"/>
  <c r="E25" i="4"/>
  <c r="W25" i="4"/>
  <c r="X25" i="4"/>
  <c r="A26" i="4"/>
  <c r="C26" i="4"/>
  <c r="D26" i="4"/>
  <c r="E26" i="4"/>
  <c r="W26" i="4"/>
  <c r="X26" i="4"/>
  <c r="A27" i="4"/>
  <c r="C27" i="4"/>
  <c r="D27" i="4"/>
  <c r="E27" i="4"/>
  <c r="W27" i="4"/>
  <c r="X27" i="4"/>
  <c r="A28" i="4"/>
  <c r="C28" i="4"/>
  <c r="D28" i="4"/>
  <c r="E28" i="4"/>
  <c r="W28" i="4"/>
  <c r="X28" i="4"/>
  <c r="A29" i="4"/>
  <c r="C29" i="4"/>
  <c r="D29" i="4"/>
  <c r="E29" i="4"/>
  <c r="W29" i="4"/>
  <c r="X29" i="4"/>
  <c r="A30" i="4"/>
  <c r="C30" i="4"/>
  <c r="D30" i="4"/>
  <c r="E30" i="4"/>
  <c r="W30" i="4"/>
  <c r="X30" i="4"/>
  <c r="A31" i="4"/>
  <c r="C31" i="4"/>
  <c r="D31" i="4"/>
  <c r="E31" i="4"/>
  <c r="W31" i="4"/>
  <c r="X31" i="4"/>
  <c r="A32" i="4"/>
  <c r="C32" i="4"/>
  <c r="D32" i="4"/>
  <c r="E32" i="4"/>
  <c r="W32" i="4"/>
  <c r="X32" i="4"/>
  <c r="A33" i="4"/>
  <c r="C33" i="4"/>
  <c r="D33" i="4"/>
  <c r="E33" i="4"/>
  <c r="W33" i="4"/>
  <c r="X33" i="4"/>
  <c r="A34" i="4"/>
  <c r="C34" i="4"/>
  <c r="D34" i="4"/>
  <c r="E34" i="4"/>
  <c r="W34" i="4"/>
  <c r="X34" i="4"/>
  <c r="A35" i="4"/>
  <c r="C35" i="4"/>
  <c r="D35" i="4"/>
  <c r="E35" i="4"/>
  <c r="W35" i="4"/>
  <c r="X35" i="4"/>
  <c r="A36" i="4"/>
  <c r="C36" i="4"/>
  <c r="D36" i="4"/>
  <c r="E36" i="4"/>
  <c r="W36" i="4"/>
  <c r="X36" i="4"/>
  <c r="A37" i="4"/>
  <c r="C37" i="4"/>
  <c r="D37" i="4"/>
  <c r="E37" i="4"/>
  <c r="W37" i="4"/>
  <c r="X37" i="4"/>
  <c r="A38" i="4"/>
  <c r="C38" i="4"/>
  <c r="D38" i="4"/>
  <c r="E38" i="4"/>
  <c r="W38" i="4"/>
  <c r="X38" i="4"/>
  <c r="A39" i="4"/>
  <c r="C39" i="4"/>
  <c r="D39" i="4"/>
  <c r="E39" i="4"/>
  <c r="W39" i="4"/>
  <c r="X39" i="4"/>
  <c r="A40" i="4"/>
  <c r="C40" i="4"/>
  <c r="D40" i="4"/>
  <c r="E40" i="4"/>
  <c r="W40" i="4"/>
  <c r="X40" i="4"/>
  <c r="A41" i="4"/>
  <c r="C41" i="4"/>
  <c r="D41" i="4"/>
  <c r="E41" i="4"/>
  <c r="W41" i="4"/>
  <c r="X41" i="4"/>
  <c r="A42" i="4"/>
  <c r="C42" i="4"/>
  <c r="D42" i="4"/>
  <c r="E42" i="4"/>
  <c r="W42" i="4"/>
  <c r="X42" i="4"/>
  <c r="A43" i="4"/>
  <c r="C43" i="4"/>
  <c r="D43" i="4"/>
  <c r="E43" i="4"/>
  <c r="W43" i="4"/>
  <c r="X43" i="4"/>
  <c r="A44" i="4"/>
  <c r="C44" i="4"/>
  <c r="D44" i="4"/>
  <c r="E44" i="4"/>
  <c r="W44" i="4"/>
  <c r="X44" i="4"/>
  <c r="A45" i="4"/>
  <c r="C45" i="4"/>
  <c r="D45" i="4"/>
  <c r="E45" i="4"/>
  <c r="W45" i="4"/>
  <c r="X45" i="4"/>
  <c r="A46" i="4"/>
  <c r="C46" i="4"/>
  <c r="D46" i="4"/>
  <c r="E46" i="4"/>
  <c r="W46" i="4"/>
  <c r="X46" i="4"/>
  <c r="A47" i="4"/>
  <c r="C47" i="4"/>
  <c r="D47" i="4"/>
  <c r="E47" i="4"/>
  <c r="W47" i="4"/>
  <c r="X47" i="4"/>
  <c r="A48" i="4"/>
  <c r="C48" i="4"/>
  <c r="D48" i="4"/>
  <c r="E48" i="4"/>
  <c r="W48" i="4"/>
  <c r="X48" i="4"/>
  <c r="A49" i="4"/>
  <c r="C49" i="4"/>
  <c r="D49" i="4"/>
  <c r="E49" i="4"/>
  <c r="W49" i="4"/>
  <c r="X49" i="4"/>
  <c r="A50" i="4"/>
  <c r="C50" i="4"/>
  <c r="D50" i="4"/>
  <c r="E50" i="4"/>
  <c r="W50" i="4"/>
  <c r="X50" i="4"/>
  <c r="A51" i="4"/>
  <c r="C51" i="4"/>
  <c r="D51" i="4"/>
  <c r="E51" i="4"/>
  <c r="W51" i="4"/>
  <c r="X51" i="4"/>
  <c r="A52" i="4"/>
  <c r="C52" i="4"/>
  <c r="D52" i="4"/>
  <c r="E52" i="4"/>
  <c r="W52" i="4"/>
  <c r="X52" i="4"/>
  <c r="A53" i="4"/>
  <c r="C53" i="4"/>
  <c r="D53" i="4"/>
  <c r="E53" i="4"/>
  <c r="W53" i="4"/>
  <c r="X53" i="4"/>
  <c r="A54" i="4"/>
  <c r="C54" i="4"/>
  <c r="D54" i="4"/>
  <c r="E54" i="4"/>
  <c r="W54" i="4"/>
  <c r="X54" i="4"/>
  <c r="A55" i="4"/>
  <c r="C55" i="4"/>
  <c r="D55" i="4"/>
  <c r="E55" i="4"/>
  <c r="W55" i="4"/>
  <c r="X55" i="4"/>
  <c r="A56" i="4"/>
  <c r="C56" i="4"/>
  <c r="D56" i="4"/>
  <c r="E56" i="4"/>
  <c r="W56" i="4"/>
  <c r="X56" i="4"/>
  <c r="A57" i="4"/>
  <c r="C57" i="4"/>
  <c r="D57" i="4"/>
  <c r="E57" i="4"/>
  <c r="W57" i="4"/>
  <c r="X57" i="4"/>
  <c r="A58" i="4"/>
  <c r="C58" i="4"/>
  <c r="D58" i="4"/>
  <c r="E58" i="4"/>
  <c r="W58" i="4"/>
  <c r="X58" i="4"/>
  <c r="A59" i="4"/>
  <c r="C59" i="4"/>
  <c r="D59" i="4"/>
  <c r="E59" i="4"/>
  <c r="W59" i="4"/>
  <c r="X59" i="4"/>
  <c r="A60" i="4"/>
  <c r="C60" i="4"/>
  <c r="D60" i="4"/>
  <c r="E60" i="4"/>
  <c r="W60" i="4"/>
  <c r="X60" i="4"/>
  <c r="A61" i="4"/>
  <c r="C61" i="4"/>
  <c r="D61" i="4"/>
  <c r="E61" i="4"/>
  <c r="W61" i="4"/>
  <c r="X61" i="4"/>
  <c r="A3" i="4"/>
  <c r="C3" i="4"/>
  <c r="D3" i="4"/>
  <c r="E3" i="4"/>
  <c r="W3" i="4"/>
  <c r="X3" i="4"/>
  <c r="X2" i="4"/>
  <c r="W2" i="4"/>
  <c r="E2" i="4"/>
  <c r="D2" i="4"/>
  <c r="C2" i="4"/>
  <c r="A2" i="4"/>
  <c r="A58" i="3"/>
  <c r="D58" i="3"/>
  <c r="E58" i="3"/>
  <c r="F58" i="3"/>
  <c r="G58" i="3"/>
  <c r="H58" i="3"/>
  <c r="I58" i="3"/>
  <c r="A59" i="3"/>
  <c r="D59" i="3"/>
  <c r="E59" i="3"/>
  <c r="F59" i="3"/>
  <c r="G59" i="3"/>
  <c r="H59" i="3"/>
  <c r="I59" i="3"/>
  <c r="A60" i="3"/>
  <c r="D60" i="3"/>
  <c r="E60" i="3"/>
  <c r="F60" i="3"/>
  <c r="G60" i="3"/>
  <c r="H60" i="3"/>
  <c r="I60" i="3"/>
  <c r="A61" i="3"/>
  <c r="D61" i="3"/>
  <c r="E61" i="3"/>
  <c r="F61" i="3"/>
  <c r="G61" i="3"/>
  <c r="H61" i="3"/>
  <c r="I61" i="3"/>
  <c r="A42" i="3"/>
  <c r="D42" i="3"/>
  <c r="E42" i="3"/>
  <c r="F42" i="3"/>
  <c r="G42" i="3"/>
  <c r="H42" i="3"/>
  <c r="I42" i="3"/>
  <c r="A43" i="3"/>
  <c r="D43" i="3"/>
  <c r="E43" i="3"/>
  <c r="F43" i="3"/>
  <c r="G43" i="3"/>
  <c r="H43" i="3"/>
  <c r="I43" i="3"/>
  <c r="A44" i="3"/>
  <c r="D44" i="3"/>
  <c r="E44" i="3"/>
  <c r="F44" i="3"/>
  <c r="G44" i="3"/>
  <c r="H44" i="3"/>
  <c r="I44" i="3"/>
  <c r="A45" i="3"/>
  <c r="D45" i="3"/>
  <c r="E45" i="3"/>
  <c r="F45" i="3"/>
  <c r="G45" i="3"/>
  <c r="H45" i="3"/>
  <c r="I45" i="3"/>
  <c r="A46" i="3"/>
  <c r="D46" i="3"/>
  <c r="E46" i="3"/>
  <c r="F46" i="3"/>
  <c r="G46" i="3"/>
  <c r="H46" i="3"/>
  <c r="I46" i="3"/>
  <c r="A47" i="3"/>
  <c r="D47" i="3"/>
  <c r="E47" i="3"/>
  <c r="F47" i="3"/>
  <c r="G47" i="3"/>
  <c r="H47" i="3"/>
  <c r="I47" i="3"/>
  <c r="A48" i="3"/>
  <c r="D48" i="3"/>
  <c r="E48" i="3"/>
  <c r="F48" i="3"/>
  <c r="G48" i="3"/>
  <c r="H48" i="3"/>
  <c r="I48" i="3"/>
  <c r="A49" i="3"/>
  <c r="D49" i="3"/>
  <c r="E49" i="3"/>
  <c r="F49" i="3"/>
  <c r="G49" i="3"/>
  <c r="H49" i="3"/>
  <c r="I49" i="3"/>
  <c r="A50" i="3"/>
  <c r="D50" i="3"/>
  <c r="E50" i="3"/>
  <c r="F50" i="3"/>
  <c r="G50" i="3"/>
  <c r="H50" i="3"/>
  <c r="I50" i="3"/>
  <c r="A51" i="3"/>
  <c r="D51" i="3"/>
  <c r="E51" i="3"/>
  <c r="F51" i="3"/>
  <c r="G51" i="3"/>
  <c r="H51" i="3"/>
  <c r="I51" i="3"/>
  <c r="A52" i="3"/>
  <c r="D52" i="3"/>
  <c r="E52" i="3"/>
  <c r="F52" i="3"/>
  <c r="G52" i="3"/>
  <c r="H52" i="3"/>
  <c r="I52" i="3"/>
  <c r="A53" i="3"/>
  <c r="D53" i="3"/>
  <c r="E53" i="3"/>
  <c r="F53" i="3"/>
  <c r="G53" i="3"/>
  <c r="H53" i="3"/>
  <c r="I53" i="3"/>
  <c r="A54" i="3"/>
  <c r="D54" i="3"/>
  <c r="E54" i="3"/>
  <c r="F54" i="3"/>
  <c r="G54" i="3"/>
  <c r="H54" i="3"/>
  <c r="I54" i="3"/>
  <c r="A55" i="3"/>
  <c r="D55" i="3"/>
  <c r="E55" i="3"/>
  <c r="F55" i="3"/>
  <c r="G55" i="3"/>
  <c r="H55" i="3"/>
  <c r="I55" i="3"/>
  <c r="A56" i="3"/>
  <c r="D56" i="3"/>
  <c r="E56" i="3"/>
  <c r="F56" i="3"/>
  <c r="G56" i="3"/>
  <c r="H56" i="3"/>
  <c r="I56" i="3"/>
  <c r="A57" i="3"/>
  <c r="D57" i="3"/>
  <c r="E57" i="3"/>
  <c r="F57" i="3"/>
  <c r="G57" i="3"/>
  <c r="H57" i="3"/>
  <c r="I57" i="3"/>
  <c r="A4" i="3"/>
  <c r="D4" i="3"/>
  <c r="E4" i="3"/>
  <c r="F4" i="3"/>
  <c r="G4" i="3"/>
  <c r="H4" i="3"/>
  <c r="I4" i="3"/>
  <c r="A5" i="3"/>
  <c r="D5" i="3"/>
  <c r="E5" i="3"/>
  <c r="F5" i="3"/>
  <c r="G5" i="3"/>
  <c r="H5" i="3"/>
  <c r="I5" i="3"/>
  <c r="A6" i="3"/>
  <c r="D6" i="3"/>
  <c r="E6" i="3"/>
  <c r="F6" i="3"/>
  <c r="G6" i="3"/>
  <c r="H6" i="3"/>
  <c r="I6" i="3"/>
  <c r="A7" i="3"/>
  <c r="D7" i="3"/>
  <c r="E7" i="3"/>
  <c r="F7" i="3"/>
  <c r="G7" i="3"/>
  <c r="H7" i="3"/>
  <c r="I7" i="3"/>
  <c r="A8" i="3"/>
  <c r="D8" i="3"/>
  <c r="E8" i="3"/>
  <c r="F8" i="3"/>
  <c r="G8" i="3"/>
  <c r="H8" i="3"/>
  <c r="I8" i="3"/>
  <c r="A9" i="3"/>
  <c r="D9" i="3"/>
  <c r="E9" i="3"/>
  <c r="F9" i="3"/>
  <c r="G9" i="3"/>
  <c r="H9" i="3"/>
  <c r="I9" i="3"/>
  <c r="A10" i="3"/>
  <c r="D10" i="3"/>
  <c r="E10" i="3"/>
  <c r="F10" i="3"/>
  <c r="G10" i="3"/>
  <c r="H10" i="3"/>
  <c r="I10" i="3"/>
  <c r="A11" i="3"/>
  <c r="D11" i="3"/>
  <c r="E11" i="3"/>
  <c r="F11" i="3"/>
  <c r="G11" i="3"/>
  <c r="H11" i="3"/>
  <c r="I11" i="3"/>
  <c r="A12" i="3"/>
  <c r="D12" i="3"/>
  <c r="E12" i="3"/>
  <c r="F12" i="3"/>
  <c r="G12" i="3"/>
  <c r="H12" i="3"/>
  <c r="I12" i="3"/>
  <c r="A13" i="3"/>
  <c r="D13" i="3"/>
  <c r="E13" i="3"/>
  <c r="F13" i="3"/>
  <c r="G13" i="3"/>
  <c r="H13" i="3"/>
  <c r="I13" i="3"/>
  <c r="A14" i="3"/>
  <c r="D14" i="3"/>
  <c r="E14" i="3"/>
  <c r="F14" i="3"/>
  <c r="G14" i="3"/>
  <c r="H14" i="3"/>
  <c r="I14" i="3"/>
  <c r="A15" i="3"/>
  <c r="D15" i="3"/>
  <c r="E15" i="3"/>
  <c r="F15" i="3"/>
  <c r="G15" i="3"/>
  <c r="H15" i="3"/>
  <c r="I15" i="3"/>
  <c r="A16" i="3"/>
  <c r="D16" i="3"/>
  <c r="E16" i="3"/>
  <c r="F16" i="3"/>
  <c r="G16" i="3"/>
  <c r="H16" i="3"/>
  <c r="I16" i="3"/>
  <c r="A17" i="3"/>
  <c r="D17" i="3"/>
  <c r="E17" i="3"/>
  <c r="F17" i="3"/>
  <c r="G17" i="3"/>
  <c r="H17" i="3"/>
  <c r="I17" i="3"/>
  <c r="A18" i="3"/>
  <c r="D18" i="3"/>
  <c r="E18" i="3"/>
  <c r="F18" i="3"/>
  <c r="G18" i="3"/>
  <c r="H18" i="3"/>
  <c r="I18" i="3"/>
  <c r="A19" i="3"/>
  <c r="D19" i="3"/>
  <c r="E19" i="3"/>
  <c r="F19" i="3"/>
  <c r="G19" i="3"/>
  <c r="H19" i="3"/>
  <c r="I19" i="3"/>
  <c r="A20" i="3"/>
  <c r="D20" i="3"/>
  <c r="E20" i="3"/>
  <c r="F20" i="3"/>
  <c r="G20" i="3"/>
  <c r="H20" i="3"/>
  <c r="I20" i="3"/>
  <c r="A21" i="3"/>
  <c r="D21" i="3"/>
  <c r="E21" i="3"/>
  <c r="F21" i="3"/>
  <c r="G21" i="3"/>
  <c r="H21" i="3"/>
  <c r="I21" i="3"/>
  <c r="A22" i="3"/>
  <c r="D22" i="3"/>
  <c r="E22" i="3"/>
  <c r="F22" i="3"/>
  <c r="G22" i="3"/>
  <c r="H22" i="3"/>
  <c r="I22" i="3"/>
  <c r="A23" i="3"/>
  <c r="D23" i="3"/>
  <c r="E23" i="3"/>
  <c r="F23" i="3"/>
  <c r="G23" i="3"/>
  <c r="H23" i="3"/>
  <c r="I23" i="3"/>
  <c r="A24" i="3"/>
  <c r="D24" i="3"/>
  <c r="E24" i="3"/>
  <c r="F24" i="3"/>
  <c r="G24" i="3"/>
  <c r="H24" i="3"/>
  <c r="I24" i="3"/>
  <c r="A25" i="3"/>
  <c r="D25" i="3"/>
  <c r="E25" i="3"/>
  <c r="F25" i="3"/>
  <c r="G25" i="3"/>
  <c r="H25" i="3"/>
  <c r="I25" i="3"/>
  <c r="A26" i="3"/>
  <c r="D26" i="3"/>
  <c r="E26" i="3"/>
  <c r="F26" i="3"/>
  <c r="G26" i="3"/>
  <c r="H26" i="3"/>
  <c r="I26" i="3"/>
  <c r="A27" i="3"/>
  <c r="D27" i="3"/>
  <c r="E27" i="3"/>
  <c r="F27" i="3"/>
  <c r="G27" i="3"/>
  <c r="H27" i="3"/>
  <c r="I27" i="3"/>
  <c r="A28" i="3"/>
  <c r="D28" i="3"/>
  <c r="E28" i="3"/>
  <c r="F28" i="3"/>
  <c r="G28" i="3"/>
  <c r="H28" i="3"/>
  <c r="I28" i="3"/>
  <c r="A29" i="3"/>
  <c r="D29" i="3"/>
  <c r="E29" i="3"/>
  <c r="F29" i="3"/>
  <c r="G29" i="3"/>
  <c r="H29" i="3"/>
  <c r="I29" i="3"/>
  <c r="A30" i="3"/>
  <c r="D30" i="3"/>
  <c r="E30" i="3"/>
  <c r="F30" i="3"/>
  <c r="G30" i="3"/>
  <c r="H30" i="3"/>
  <c r="I30" i="3"/>
  <c r="A31" i="3"/>
  <c r="D31" i="3"/>
  <c r="E31" i="3"/>
  <c r="F31" i="3"/>
  <c r="G31" i="3"/>
  <c r="H31" i="3"/>
  <c r="I31" i="3"/>
  <c r="A32" i="3"/>
  <c r="D32" i="3"/>
  <c r="E32" i="3"/>
  <c r="F32" i="3"/>
  <c r="G32" i="3"/>
  <c r="H32" i="3"/>
  <c r="I32" i="3"/>
  <c r="A33" i="3"/>
  <c r="D33" i="3"/>
  <c r="E33" i="3"/>
  <c r="F33" i="3"/>
  <c r="G33" i="3"/>
  <c r="H33" i="3"/>
  <c r="I33" i="3"/>
  <c r="A34" i="3"/>
  <c r="D34" i="3"/>
  <c r="E34" i="3"/>
  <c r="F34" i="3"/>
  <c r="G34" i="3"/>
  <c r="H34" i="3"/>
  <c r="I34" i="3"/>
  <c r="A35" i="3"/>
  <c r="D35" i="3"/>
  <c r="E35" i="3"/>
  <c r="F35" i="3"/>
  <c r="G35" i="3"/>
  <c r="H35" i="3"/>
  <c r="I35" i="3"/>
  <c r="A36" i="3"/>
  <c r="D36" i="3"/>
  <c r="E36" i="3"/>
  <c r="F36" i="3"/>
  <c r="G36" i="3"/>
  <c r="H36" i="3"/>
  <c r="I36" i="3"/>
  <c r="A37" i="3"/>
  <c r="D37" i="3"/>
  <c r="E37" i="3"/>
  <c r="F37" i="3"/>
  <c r="G37" i="3"/>
  <c r="H37" i="3"/>
  <c r="I37" i="3"/>
  <c r="A38" i="3"/>
  <c r="D38" i="3"/>
  <c r="E38" i="3"/>
  <c r="F38" i="3"/>
  <c r="G38" i="3"/>
  <c r="H38" i="3"/>
  <c r="I38" i="3"/>
  <c r="A39" i="3"/>
  <c r="D39" i="3"/>
  <c r="E39" i="3"/>
  <c r="F39" i="3"/>
  <c r="G39" i="3"/>
  <c r="H39" i="3"/>
  <c r="I39" i="3"/>
  <c r="A40" i="3"/>
  <c r="D40" i="3"/>
  <c r="E40" i="3"/>
  <c r="F40" i="3"/>
  <c r="G40" i="3"/>
  <c r="H40" i="3"/>
  <c r="I40" i="3"/>
  <c r="A41" i="3"/>
  <c r="D41" i="3"/>
  <c r="E41" i="3"/>
  <c r="F41" i="3"/>
  <c r="G41" i="3"/>
  <c r="H41" i="3"/>
  <c r="I41" i="3"/>
  <c r="A3" i="3"/>
  <c r="D3" i="3"/>
  <c r="E3" i="3"/>
  <c r="F3" i="3"/>
  <c r="G3" i="3"/>
  <c r="H3" i="3"/>
  <c r="I3" i="3"/>
  <c r="I2" i="3"/>
  <c r="H2" i="3"/>
  <c r="G2" i="3"/>
  <c r="F2" i="3"/>
  <c r="E2" i="3"/>
  <c r="D2" i="3"/>
  <c r="A2" i="3"/>
  <c r="A26" i="2"/>
  <c r="B26" i="2"/>
  <c r="C26" i="2"/>
  <c r="D26" i="2"/>
  <c r="E26" i="2"/>
  <c r="J26" i="2"/>
  <c r="K26" i="2" s="1"/>
  <c r="M26" i="2" s="1"/>
  <c r="O26" i="2"/>
  <c r="A27" i="2"/>
  <c r="B27" i="2"/>
  <c r="C27" i="2"/>
  <c r="D27" i="2"/>
  <c r="E27" i="2"/>
  <c r="J27" i="2"/>
  <c r="K27" i="2" s="1"/>
  <c r="M27" i="2" s="1"/>
  <c r="O27" i="2"/>
  <c r="A28" i="2"/>
  <c r="B28" i="2"/>
  <c r="C28" i="2"/>
  <c r="D28" i="2"/>
  <c r="E28" i="2"/>
  <c r="J28" i="2"/>
  <c r="K28" i="2" s="1"/>
  <c r="M28" i="2" s="1"/>
  <c r="O28" i="2"/>
  <c r="A29" i="2"/>
  <c r="B29" i="2"/>
  <c r="C29" i="2"/>
  <c r="D29" i="2"/>
  <c r="E29" i="2"/>
  <c r="J29" i="2"/>
  <c r="K29" i="2" s="1"/>
  <c r="M29" i="2" s="1"/>
  <c r="O29" i="2"/>
  <c r="A30" i="2"/>
  <c r="B30" i="2"/>
  <c r="C30" i="2"/>
  <c r="D30" i="2"/>
  <c r="E30" i="2"/>
  <c r="J30" i="2"/>
  <c r="K30" i="2" s="1"/>
  <c r="M30" i="2" s="1"/>
  <c r="O30" i="2"/>
  <c r="A31" i="2"/>
  <c r="B31" i="2"/>
  <c r="C31" i="2"/>
  <c r="D31" i="2"/>
  <c r="E31" i="2"/>
  <c r="J31" i="2"/>
  <c r="K31" i="2" s="1"/>
  <c r="M31" i="2" s="1"/>
  <c r="O31" i="2"/>
  <c r="A32" i="2"/>
  <c r="B32" i="2"/>
  <c r="C32" i="2"/>
  <c r="D32" i="2"/>
  <c r="E32" i="2"/>
  <c r="J32" i="2"/>
  <c r="K32" i="2" s="1"/>
  <c r="M32" i="2" s="1"/>
  <c r="O32" i="2"/>
  <c r="A33" i="2"/>
  <c r="B33" i="2"/>
  <c r="C33" i="2"/>
  <c r="D33" i="2"/>
  <c r="E33" i="2"/>
  <c r="J33" i="2"/>
  <c r="K33" i="2" s="1"/>
  <c r="M33" i="2" s="1"/>
  <c r="O33" i="2"/>
  <c r="A34" i="2"/>
  <c r="B34" i="2"/>
  <c r="C34" i="2"/>
  <c r="D34" i="2"/>
  <c r="E34" i="2"/>
  <c r="J34" i="2"/>
  <c r="K34" i="2" s="1"/>
  <c r="M34" i="2" s="1"/>
  <c r="O34" i="2"/>
  <c r="A35" i="2"/>
  <c r="B35" i="2"/>
  <c r="C35" i="2"/>
  <c r="D35" i="2"/>
  <c r="E35" i="2"/>
  <c r="J35" i="2"/>
  <c r="K35" i="2" s="1"/>
  <c r="M35" i="2" s="1"/>
  <c r="O35" i="2"/>
  <c r="A36" i="2"/>
  <c r="B36" i="2"/>
  <c r="C36" i="2"/>
  <c r="D36" i="2"/>
  <c r="E36" i="2"/>
  <c r="J36" i="2"/>
  <c r="K36" i="2" s="1"/>
  <c r="M36" i="2" s="1"/>
  <c r="O36" i="2"/>
  <c r="A37" i="2"/>
  <c r="B37" i="2"/>
  <c r="C37" i="2"/>
  <c r="D37" i="2"/>
  <c r="E37" i="2"/>
  <c r="J37" i="2"/>
  <c r="K37" i="2" s="1"/>
  <c r="M37" i="2" s="1"/>
  <c r="O37" i="2"/>
  <c r="A38" i="2"/>
  <c r="B38" i="2"/>
  <c r="C38" i="2"/>
  <c r="D38" i="2"/>
  <c r="E38" i="2"/>
  <c r="J38" i="2"/>
  <c r="K38" i="2" s="1"/>
  <c r="M38" i="2" s="1"/>
  <c r="O38" i="2"/>
  <c r="A39" i="2"/>
  <c r="B39" i="2"/>
  <c r="C39" i="2"/>
  <c r="D39" i="2"/>
  <c r="E39" i="2"/>
  <c r="J39" i="2"/>
  <c r="K39" i="2" s="1"/>
  <c r="M39" i="2" s="1"/>
  <c r="O39" i="2"/>
  <c r="A40" i="2"/>
  <c r="B40" i="2"/>
  <c r="C40" i="2"/>
  <c r="D40" i="2"/>
  <c r="E40" i="2"/>
  <c r="J40" i="2"/>
  <c r="K40" i="2" s="1"/>
  <c r="M40" i="2" s="1"/>
  <c r="O40" i="2"/>
  <c r="A41" i="2"/>
  <c r="B41" i="2"/>
  <c r="C41" i="2"/>
  <c r="D41" i="2"/>
  <c r="E41" i="2"/>
  <c r="J41" i="2"/>
  <c r="K41" i="2" s="1"/>
  <c r="M41" i="2" s="1"/>
  <c r="O41" i="2"/>
  <c r="A42" i="2"/>
  <c r="B42" i="2"/>
  <c r="C42" i="2"/>
  <c r="D42" i="2"/>
  <c r="E42" i="2"/>
  <c r="J42" i="2"/>
  <c r="K42" i="2" s="1"/>
  <c r="M42" i="2" s="1"/>
  <c r="O42" i="2"/>
  <c r="A43" i="2"/>
  <c r="B43" i="2"/>
  <c r="C43" i="2"/>
  <c r="D43" i="2"/>
  <c r="E43" i="2"/>
  <c r="J43" i="2"/>
  <c r="K43" i="2" s="1"/>
  <c r="M43" i="2" s="1"/>
  <c r="O43" i="2"/>
  <c r="A44" i="2"/>
  <c r="B44" i="2"/>
  <c r="C44" i="2"/>
  <c r="D44" i="2"/>
  <c r="E44" i="2"/>
  <c r="J44" i="2"/>
  <c r="K44" i="2" s="1"/>
  <c r="M44" i="2" s="1"/>
  <c r="O44" i="2"/>
  <c r="A45" i="2"/>
  <c r="B45" i="2"/>
  <c r="C45" i="2"/>
  <c r="D45" i="2"/>
  <c r="E45" i="2"/>
  <c r="J45" i="2"/>
  <c r="K45" i="2" s="1"/>
  <c r="M45" i="2" s="1"/>
  <c r="O45" i="2"/>
  <c r="A46" i="2"/>
  <c r="B46" i="2"/>
  <c r="C46" i="2"/>
  <c r="D46" i="2"/>
  <c r="E46" i="2"/>
  <c r="J46" i="2"/>
  <c r="K46" i="2" s="1"/>
  <c r="M46" i="2" s="1"/>
  <c r="O46" i="2"/>
  <c r="A47" i="2"/>
  <c r="B47" i="2"/>
  <c r="C47" i="2"/>
  <c r="D47" i="2"/>
  <c r="E47" i="2"/>
  <c r="J47" i="2"/>
  <c r="K47" i="2" s="1"/>
  <c r="M47" i="2" s="1"/>
  <c r="O47" i="2"/>
  <c r="A48" i="2"/>
  <c r="B48" i="2"/>
  <c r="C48" i="2"/>
  <c r="D48" i="2"/>
  <c r="E48" i="2"/>
  <c r="J48" i="2"/>
  <c r="K48" i="2" s="1"/>
  <c r="M48" i="2" s="1"/>
  <c r="O48" i="2"/>
  <c r="A49" i="2"/>
  <c r="B49" i="2"/>
  <c r="C49" i="2"/>
  <c r="D49" i="2"/>
  <c r="E49" i="2"/>
  <c r="J49" i="2"/>
  <c r="K49" i="2" s="1"/>
  <c r="M49" i="2" s="1"/>
  <c r="O49" i="2"/>
  <c r="A50" i="2"/>
  <c r="B50" i="2"/>
  <c r="C50" i="2"/>
  <c r="D50" i="2"/>
  <c r="E50" i="2"/>
  <c r="J50" i="2"/>
  <c r="K50" i="2" s="1"/>
  <c r="M50" i="2" s="1"/>
  <c r="O50" i="2"/>
  <c r="A51" i="2"/>
  <c r="B51" i="2"/>
  <c r="C51" i="2"/>
  <c r="D51" i="2"/>
  <c r="E51" i="2"/>
  <c r="J51" i="2"/>
  <c r="K51" i="2" s="1"/>
  <c r="M51" i="2" s="1"/>
  <c r="O51" i="2"/>
  <c r="A52" i="2"/>
  <c r="B52" i="2"/>
  <c r="C52" i="2"/>
  <c r="D52" i="2"/>
  <c r="E52" i="2"/>
  <c r="J52" i="2"/>
  <c r="K52" i="2" s="1"/>
  <c r="M52" i="2" s="1"/>
  <c r="O52" i="2"/>
  <c r="A53" i="2"/>
  <c r="B53" i="2"/>
  <c r="C53" i="2"/>
  <c r="D53" i="2"/>
  <c r="E53" i="2"/>
  <c r="J53" i="2"/>
  <c r="K53" i="2" s="1"/>
  <c r="M53" i="2" s="1"/>
  <c r="O53" i="2"/>
  <c r="A54" i="2"/>
  <c r="B54" i="2"/>
  <c r="C54" i="2"/>
  <c r="D54" i="2"/>
  <c r="E54" i="2"/>
  <c r="J54" i="2"/>
  <c r="K54" i="2" s="1"/>
  <c r="M54" i="2" s="1"/>
  <c r="O54" i="2"/>
  <c r="A55" i="2"/>
  <c r="B55" i="2"/>
  <c r="C55" i="2"/>
  <c r="D55" i="2"/>
  <c r="E55" i="2"/>
  <c r="J55" i="2"/>
  <c r="K55" i="2" s="1"/>
  <c r="M55" i="2" s="1"/>
  <c r="O55" i="2"/>
  <c r="A56" i="2"/>
  <c r="B56" i="2"/>
  <c r="C56" i="2"/>
  <c r="D56" i="2"/>
  <c r="E56" i="2"/>
  <c r="J56" i="2"/>
  <c r="K56" i="2" s="1"/>
  <c r="M56" i="2" s="1"/>
  <c r="O56" i="2"/>
  <c r="A57" i="2"/>
  <c r="B57" i="2"/>
  <c r="C57" i="2"/>
  <c r="D57" i="2"/>
  <c r="E57" i="2"/>
  <c r="J57" i="2"/>
  <c r="K57" i="2" s="1"/>
  <c r="M57" i="2" s="1"/>
  <c r="O57" i="2"/>
  <c r="A58" i="2"/>
  <c r="B58" i="2"/>
  <c r="C58" i="2"/>
  <c r="D58" i="2"/>
  <c r="E58" i="2"/>
  <c r="J58" i="2"/>
  <c r="K58" i="2" s="1"/>
  <c r="M58" i="2" s="1"/>
  <c r="O58" i="2"/>
  <c r="A59" i="2"/>
  <c r="B59" i="2"/>
  <c r="C59" i="2"/>
  <c r="D59" i="2"/>
  <c r="E59" i="2"/>
  <c r="J59" i="2"/>
  <c r="K59" i="2" s="1"/>
  <c r="M59" i="2" s="1"/>
  <c r="O59" i="2"/>
  <c r="A60" i="2"/>
  <c r="B60" i="2"/>
  <c r="C60" i="2"/>
  <c r="D60" i="2"/>
  <c r="E60" i="2"/>
  <c r="J60" i="2"/>
  <c r="K60" i="2" s="1"/>
  <c r="M60" i="2" s="1"/>
  <c r="O60" i="2"/>
  <c r="A61" i="2"/>
  <c r="B61" i="2"/>
  <c r="C61" i="2"/>
  <c r="D61" i="2"/>
  <c r="E61" i="2"/>
  <c r="J61" i="2"/>
  <c r="K61" i="2" s="1"/>
  <c r="M61" i="2" s="1"/>
  <c r="O61" i="2"/>
  <c r="J7" i="2"/>
  <c r="K7" i="2" s="1"/>
  <c r="M7" i="2" s="1"/>
  <c r="O7" i="2"/>
  <c r="J8" i="2"/>
  <c r="K8" i="2" s="1"/>
  <c r="M8" i="2" s="1"/>
  <c r="O8" i="2"/>
  <c r="J9" i="2"/>
  <c r="K9" i="2" s="1"/>
  <c r="M9" i="2" s="1"/>
  <c r="O9" i="2"/>
  <c r="J10" i="2"/>
  <c r="K10" i="2" s="1"/>
  <c r="M10" i="2" s="1"/>
  <c r="O10" i="2"/>
  <c r="J11" i="2"/>
  <c r="K11" i="2" s="1"/>
  <c r="M11" i="2" s="1"/>
  <c r="O11" i="2"/>
  <c r="J12" i="2"/>
  <c r="K12" i="2" s="1"/>
  <c r="M12" i="2" s="1"/>
  <c r="O12" i="2"/>
  <c r="J13" i="2"/>
  <c r="K13" i="2" s="1"/>
  <c r="M13" i="2" s="1"/>
  <c r="O13" i="2"/>
  <c r="J14" i="2"/>
  <c r="K14" i="2" s="1"/>
  <c r="M14" i="2" s="1"/>
  <c r="O14" i="2"/>
  <c r="J15" i="2"/>
  <c r="K15" i="2" s="1"/>
  <c r="M15" i="2" s="1"/>
  <c r="O15" i="2"/>
  <c r="J16" i="2"/>
  <c r="K16" i="2" s="1"/>
  <c r="M16" i="2" s="1"/>
  <c r="O16" i="2"/>
  <c r="J17" i="2"/>
  <c r="K17" i="2" s="1"/>
  <c r="M17" i="2" s="1"/>
  <c r="O17" i="2"/>
  <c r="J18" i="2"/>
  <c r="K18" i="2" s="1"/>
  <c r="M18" i="2" s="1"/>
  <c r="O18" i="2"/>
  <c r="J19" i="2"/>
  <c r="K19" i="2" s="1"/>
  <c r="M19" i="2" s="1"/>
  <c r="O19" i="2"/>
  <c r="J20" i="2"/>
  <c r="K20" i="2" s="1"/>
  <c r="M20" i="2" s="1"/>
  <c r="O20" i="2"/>
  <c r="J21" i="2"/>
  <c r="K21" i="2" s="1"/>
  <c r="M21" i="2" s="1"/>
  <c r="O21" i="2"/>
  <c r="J22" i="2"/>
  <c r="K22" i="2" s="1"/>
  <c r="M22" i="2" s="1"/>
  <c r="O22" i="2"/>
  <c r="J23" i="2"/>
  <c r="K23" i="2" s="1"/>
  <c r="M23" i="2" s="1"/>
  <c r="O23" i="2"/>
  <c r="J24" i="2"/>
  <c r="K24" i="2" s="1"/>
  <c r="M24" i="2" s="1"/>
  <c r="O24" i="2"/>
  <c r="J25" i="2"/>
  <c r="K25" i="2" s="1"/>
  <c r="M25" i="2" s="1"/>
  <c r="O25" i="2"/>
  <c r="J3" i="2"/>
  <c r="K3" i="2" s="1"/>
  <c r="M3" i="2" s="1"/>
  <c r="O3" i="2"/>
  <c r="J4" i="2"/>
  <c r="K4" i="2" s="1"/>
  <c r="M4" i="2" s="1"/>
  <c r="O4" i="2"/>
  <c r="J5" i="2"/>
  <c r="K5" i="2" s="1"/>
  <c r="M5" i="2" s="1"/>
  <c r="O5" i="2"/>
  <c r="J6" i="2"/>
  <c r="K6" i="2" s="1"/>
  <c r="M6" i="2" s="1"/>
  <c r="O6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A3" i="2"/>
  <c r="B3" i="2"/>
  <c r="C3" i="2"/>
  <c r="A4" i="2"/>
  <c r="B4" i="2"/>
  <c r="C4" i="2"/>
  <c r="A5" i="2"/>
  <c r="B5" i="2"/>
  <c r="C5" i="2"/>
  <c r="A6" i="2"/>
  <c r="B6" i="2"/>
  <c r="C6" i="2"/>
  <c r="A7" i="2"/>
  <c r="B7" i="2"/>
  <c r="C7" i="2"/>
  <c r="A8" i="2"/>
  <c r="B8" i="2"/>
  <c r="C8" i="2"/>
  <c r="A9" i="2"/>
  <c r="B9" i="2"/>
  <c r="C9" i="2"/>
  <c r="A10" i="2"/>
  <c r="B10" i="2"/>
  <c r="C10" i="2"/>
  <c r="A11" i="2"/>
  <c r="B11" i="2"/>
  <c r="C11" i="2"/>
  <c r="A12" i="2"/>
  <c r="B12" i="2"/>
  <c r="C12" i="2"/>
  <c r="A13" i="2"/>
  <c r="B13" i="2"/>
  <c r="C13" i="2"/>
  <c r="A14" i="2"/>
  <c r="B14" i="2"/>
  <c r="C14" i="2"/>
  <c r="A15" i="2"/>
  <c r="B15" i="2"/>
  <c r="C15" i="2"/>
  <c r="A16" i="2"/>
  <c r="B16" i="2"/>
  <c r="C16" i="2"/>
  <c r="A17" i="2"/>
  <c r="B17" i="2"/>
  <c r="C17" i="2"/>
  <c r="A18" i="2"/>
  <c r="B18" i="2"/>
  <c r="C18" i="2"/>
  <c r="A19" i="2"/>
  <c r="B19" i="2"/>
  <c r="C19" i="2"/>
  <c r="A20" i="2"/>
  <c r="B20" i="2"/>
  <c r="C20" i="2"/>
  <c r="A21" i="2"/>
  <c r="B21" i="2"/>
  <c r="C21" i="2"/>
  <c r="A22" i="2"/>
  <c r="B22" i="2"/>
  <c r="C22" i="2"/>
  <c r="A23" i="2"/>
  <c r="B23" i="2"/>
  <c r="C23" i="2"/>
  <c r="A24" i="2"/>
  <c r="B24" i="2"/>
  <c r="C24" i="2"/>
  <c r="A25" i="2"/>
  <c r="B25" i="2"/>
  <c r="C25" i="2"/>
  <c r="O2" i="2"/>
  <c r="J2" i="2"/>
  <c r="K2" i="2" s="1"/>
  <c r="M2" i="2" s="1"/>
  <c r="E2" i="2"/>
  <c r="D2" i="2"/>
  <c r="C2" i="2"/>
  <c r="B2" i="2"/>
  <c r="A2" i="2"/>
  <c r="I66" i="1"/>
  <c r="I63" i="1"/>
  <c r="I62" i="1"/>
  <c r="I60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65" i="1" l="1"/>
</calcChain>
</file>

<file path=xl/sharedStrings.xml><?xml version="1.0" encoding="utf-8"?>
<sst xmlns="http://schemas.openxmlformats.org/spreadsheetml/2006/main" count="372" uniqueCount="192">
  <si>
    <t>ACTYCOM SAS</t>
  </si>
  <si>
    <t>BON DE COMMANDE</t>
  </si>
  <si>
    <t>18 rue de la Vallée Burault</t>
  </si>
  <si>
    <t>N° commande :</t>
  </si>
  <si>
    <t>86340 NOUAILLÉ-MAUPERTUIS</t>
  </si>
  <si>
    <t>Date :</t>
  </si>
  <si>
    <t>05/08/2026</t>
  </si>
  <si>
    <t>SIREN 910 647 650</t>
  </si>
  <si>
    <t>Réf. catalogue :</t>
  </si>
  <si>
    <t>Raison sociale :</t>
  </si>
  <si>
    <t>Adresse :</t>
  </si>
  <si>
    <t>Contact :</t>
  </si>
  <si>
    <t>N° TVA intracom. :</t>
  </si>
  <si>
    <t>Livraison à : ACTYCOM SAS – 18 rue de la Vallée Burault – 86340 NOUAILLÉ-MAUPERTUIS</t>
  </si>
  <si>
    <t>Cellules en jaune : à compléter avant envoi (coordonnées fournisseur, quantités).</t>
  </si>
  <si>
    <t>Référence OEM</t>
  </si>
  <si>
    <t>Code-barres (EAN)</t>
  </si>
  <si>
    <t>Désignation</t>
  </si>
  <si>
    <t>Prix unitaire HT (€)</t>
  </si>
  <si>
    <t>Prix public référence TTC (€)</t>
  </si>
  <si>
    <t>Quantité</t>
  </si>
  <si>
    <t>Total HT (€)</t>
  </si>
  <si>
    <t>TOTAL COMMANDE HT</t>
  </si>
  <si>
    <t>NOMBRE TOTAL D'ARTICLES COMMANDÉS</t>
  </si>
  <si>
    <t>Signature et cachet ACTYCOM SAS :</t>
  </si>
  <si>
    <t>Bon pour accord fournisseur :</t>
  </si>
  <si>
    <t>Client :</t>
  </si>
  <si>
    <t>deee en sus</t>
  </si>
  <si>
    <t>fichier</t>
  </si>
  <si>
    <t>Ref</t>
  </si>
  <si>
    <t>Libelle Article</t>
  </si>
  <si>
    <t>GENCOD</t>
  </si>
  <si>
    <t>CDT</t>
  </si>
  <si>
    <t>Minimum commande</t>
  </si>
  <si>
    <t>Unite de Mesure</t>
  </si>
  <si>
    <t>poids</t>
  </si>
  <si>
    <t>DEEE</t>
  </si>
  <si>
    <t>Prix Tarif Brut</t>
  </si>
  <si>
    <t>Remise(%)</t>
  </si>
  <si>
    <t>Prix Tarif Net</t>
  </si>
  <si>
    <t>TVA</t>
  </si>
  <si>
    <t>PRIX DE VENTE</t>
  </si>
  <si>
    <t>A</t>
  </si>
  <si>
    <t>B</t>
  </si>
  <si>
    <t>C</t>
  </si>
  <si>
    <t>D</t>
  </si>
  <si>
    <t>P</t>
  </si>
  <si>
    <t>Fournisseur</t>
  </si>
  <si>
    <t>Famille</t>
  </si>
  <si>
    <t>EAN</t>
  </si>
  <si>
    <t>Référence Fournisseur</t>
  </si>
  <si>
    <t>Libellé Etiquette</t>
  </si>
  <si>
    <t>Libellé Caisse</t>
  </si>
  <si>
    <t>Prix d'achat brut</t>
  </si>
  <si>
    <t>Prix de vente</t>
  </si>
  <si>
    <t>Marge</t>
  </si>
  <si>
    <t>Groupe Tarifaire</t>
  </si>
  <si>
    <t>Code TVA</t>
  </si>
  <si>
    <t>Type Produit</t>
  </si>
  <si>
    <t>Unité Mesure</t>
  </si>
  <si>
    <t>Unité Stock</t>
  </si>
  <si>
    <t>Unité Prix</t>
  </si>
  <si>
    <t>Mesure nette</t>
  </si>
  <si>
    <t>Cdt</t>
  </si>
  <si>
    <t>Taxe D3E</t>
  </si>
  <si>
    <t>Code Nomenclature SU</t>
  </si>
  <si>
    <t>Ingrédient</t>
  </si>
  <si>
    <t>PLU</t>
  </si>
  <si>
    <t>Pesée en caisse</t>
  </si>
  <si>
    <t>Type Saisie Balance</t>
  </si>
  <si>
    <t>Nombre unité par UC</t>
  </si>
  <si>
    <t>Prix de revient</t>
  </si>
  <si>
    <t>Désignation nomenclature douanière magasin</t>
  </si>
  <si>
    <t>Hauteur UL</t>
  </si>
  <si>
    <t>Profondeur UL</t>
  </si>
  <si>
    <t>Largeur UL</t>
  </si>
  <si>
    <t>Poids brut UL</t>
  </si>
  <si>
    <t>Poids net UL</t>
  </si>
  <si>
    <t>Canal de vente</t>
  </si>
  <si>
    <t>Dénomination légale de vente</t>
  </si>
  <si>
    <t>Conditions particulières de conservation et/ou d'utilisation</t>
  </si>
  <si>
    <t>Mode d'emploi</t>
  </si>
  <si>
    <t>Informations supplémentaires</t>
  </si>
  <si>
    <t>Origine</t>
  </si>
  <si>
    <t>Vals. Nut. pour 100g/100ml</t>
  </si>
  <si>
    <t>Vals. Nut. Portion</t>
  </si>
  <si>
    <t>Composition</t>
  </si>
  <si>
    <t>actycom</t>
  </si>
  <si>
    <t>Type Action</t>
  </si>
  <si>
    <t>Identité article</t>
  </si>
  <si>
    <t>Commandabilité</t>
  </si>
  <si>
    <t>Tarification</t>
  </si>
  <si>
    <t>Anomalies</t>
  </si>
  <si>
    <t>20,00 - 3</t>
  </si>
  <si>
    <t>FLN001</t>
  </si>
  <si>
    <t>FLN002</t>
  </si>
  <si>
    <t>FLN003</t>
  </si>
  <si>
    <t>FLN004</t>
  </si>
  <si>
    <t>FLN005</t>
  </si>
  <si>
    <t>FLN006</t>
  </si>
  <si>
    <t>FLN008</t>
  </si>
  <si>
    <t>FLN009</t>
  </si>
  <si>
    <t>FLN012</t>
  </si>
  <si>
    <t>FLN013</t>
  </si>
  <si>
    <t>FLN014</t>
  </si>
  <si>
    <t>FLN015</t>
  </si>
  <si>
    <t>FLN016</t>
  </si>
  <si>
    <t>FLN017</t>
  </si>
  <si>
    <t>FLN018</t>
  </si>
  <si>
    <t>FLN020</t>
  </si>
  <si>
    <t>FLN021</t>
  </si>
  <si>
    <t>FLN022</t>
  </si>
  <si>
    <t>FLN025</t>
  </si>
  <si>
    <t>FLN027</t>
  </si>
  <si>
    <t>FLN028</t>
  </si>
  <si>
    <t>FLN030</t>
  </si>
  <si>
    <t>FLN032</t>
  </si>
  <si>
    <t>FLN033</t>
  </si>
  <si>
    <t>FLN034</t>
  </si>
  <si>
    <t>FLN035</t>
  </si>
  <si>
    <t>FLN036</t>
  </si>
  <si>
    <t>FLN037</t>
  </si>
  <si>
    <t>FLN038</t>
  </si>
  <si>
    <t>FLN039</t>
  </si>
  <si>
    <t>FLN041</t>
  </si>
  <si>
    <t>FLN044</t>
  </si>
  <si>
    <t>FLN047</t>
  </si>
  <si>
    <t>FLN049</t>
  </si>
  <si>
    <t>FLN051</t>
  </si>
  <si>
    <t>FLN052</t>
  </si>
  <si>
    <t>FLN064</t>
  </si>
  <si>
    <t>FLN065</t>
  </si>
  <si>
    <t>FLN066</t>
  </si>
  <si>
    <t>FLN067</t>
  </si>
  <si>
    <t>FLN076</t>
  </si>
  <si>
    <t>FLN077</t>
  </si>
  <si>
    <t>FPNE38</t>
  </si>
  <si>
    <t>FPNE40</t>
  </si>
  <si>
    <t>HEART red</t>
  </si>
  <si>
    <t>Neon ART LED PUNK TEDDY BEAR pink-yellow FLA01</t>
  </si>
  <si>
    <t>Neon ART LED GANGSTA MONKEY multicolor FLA03</t>
  </si>
  <si>
    <t>Neon ART LED CAT DREAMER multicolor FLA04</t>
  </si>
  <si>
    <t>Neon ART LED POWER WOMAN yellow-purple FLA02</t>
  </si>
  <si>
    <t>Neon PLEXI LED ASTRONAUT multicolor FPNE22 Forever Light dont 0,24 deee</t>
  </si>
  <si>
    <t>Neon PLEXI LED GAME CONSOLE multicolor FPNE27 Forever Light</t>
  </si>
  <si>
    <t>Neon PLEXI LED GAME ON multicolor FPNE23 Forever Light</t>
  </si>
  <si>
    <t>Neon LED Light BANANA white yellow Bat + USB FLNE10 Forever Light</t>
  </si>
  <si>
    <t>Neon LED Light BOLT red Bat + USB FLNEO6 Dimensions (mm) LxWxH:34 x 2 x 13 cm</t>
  </si>
  <si>
    <t>Neon LED Light BUTTERFLY pink NNE03 Dimensions (mm) LxWxH: 190 x 19 x 275 mm</t>
  </si>
  <si>
    <t>Neon LED Light CAT turquoise NNE24 dont 0,24 deee dim : 23,5 * 17 cm</t>
  </si>
  <si>
    <t>Neon LED Light CAT warm white Bat + USB FLNEO3 Dimensions (mm) LxWxH:170 x 20 x 235 mm</t>
  </si>
  <si>
    <t>Neon LED Light CAT pink Bat + USB FLNEO4 Dimensions (mm) LxWxH:170 x 20 x 235 mm</t>
  </si>
  <si>
    <t>Neon LED RGB CAT FLRN03 + RC Forever Light Dimensions (mm) LxWxH:25,5 x 2 x 28,0 cm</t>
  </si>
  <si>
    <t>Neon LED Light CHERRY green red NNE23 dim 22,5 * 19 cm</t>
  </si>
  <si>
    <t>Neon LED RGB LOVE IN HEART FLRN02 + RC Forever Light 25,5 x 2 x 28,0 cm</t>
  </si>
  <si>
    <t>Neon LED Light DINOSAUR green NNE01 Dimensions (mm) LxWxH:23,5 x 2 x 24,5 cm</t>
  </si>
  <si>
    <t>Neon LED Light ELK multicolor Bat + USB FLNE12 Dimensions (mm) LxWxH:290 x 23 x 290 mm dont 0,24 deee</t>
  </si>
  <si>
    <t>Neon LED Light HELLO pink white Bat + USB FLNE15 Dimensions (mm) LxWxH:290 x 23 x 290 mm</t>
  </si>
  <si>
    <t>Neon LED JURASSIC BABY DINO blue FLNJ01</t>
  </si>
  <si>
    <t>Neon LED JURASSIC CROC green FLNJ03</t>
  </si>
  <si>
    <t>Neon LED Light CACTUS orange green Bat + USB FLNEO2 Dimensions (mm) LxWxH: 14 x 2 x 33 cm</t>
  </si>
  <si>
    <t>Neon LED Light LOVE pink Bat + USB FLNEO5 Dimensions (mm) LxWxH:35,5 x 2 x 13 cm</t>
  </si>
  <si>
    <t>Neon LED RGB LOVE FLRN01 + RC Forever Light LxWxH 25,5 x 2 x 28,0 cm</t>
  </si>
  <si>
    <t>Neon LED Light LOVE HEART purple white NNE02 Dimensions (mm) LxWxH:25,5 x 2 x 27,5 cm</t>
  </si>
  <si>
    <t>Neon PLEXI LED PAD multicolor NNE19 Neolia dont 0,24 deee</t>
  </si>
  <si>
    <t>Neon PLEXI LED GAMEPAD multicolor FPNE03X</t>
  </si>
  <si>
    <t>Neon LED RGB GAMEPAD FLRNE04 + RC Forever Light</t>
  </si>
  <si>
    <t>Neon LED Light PALM green orange NNE04 Dimensions (mm) LxWxH:18 x 2 x 26,2 cm dont 0,24 deee</t>
  </si>
  <si>
    <t>Neon LED Light RAINBOW 5 colors FLNE14X</t>
  </si>
  <si>
    <t>Neon LED Light SATURN yellow blue Bat + USB FLNE11 Dimensions (mm) LxWxH:190 x 23 x 308 mm</t>
  </si>
  <si>
    <t>Neon LED Light WHALE warm white Bat + USB FLNEO9 Dimensions (mm) LxWxH: 15 x 2,3 x 29 cm</t>
  </si>
  <si>
    <t>Neon PLEXI LED COCKTAILS pink green FPNE02X</t>
  </si>
  <si>
    <t>Neon PLEXI LED GAME ROOM multicolor NNE20 Neolia</t>
  </si>
  <si>
    <t>Neon PLEXI LED CHECK ENGINE yellow red</t>
  </si>
  <si>
    <t>Neon PLEXI LED ROCKET multicolor NNE18 Neolia</t>
  </si>
  <si>
    <t>Neon MIRROR LED CLOUD multicolor FMNE05 dim 26 * 32 cm</t>
  </si>
  <si>
    <t>Neon MIRROR LED SLEEPING CAT white pink FMNE03 dim : 40*32cm dont 0,24 deee</t>
  </si>
  <si>
    <t>Neon MIRROR LED LOVE YOURSELF turquoise pink dim : 44*34,5 cm</t>
  </si>
  <si>
    <t>Neon MIRROR LED QUEEN warm white pink dim : 32 * 36 cm</t>
  </si>
  <si>
    <t>Neon PLEXI LED PUMPKIN WITH STEM orange green NNE13</t>
  </si>
  <si>
    <t>Neon PLEXI LED SKULL WITH BONE white FPNE18</t>
  </si>
  <si>
    <t>Forever Light Neon PLEXI LED GAME MODE blue red FPNE38</t>
  </si>
  <si>
    <t>Forever Light Neon PLEXI LED GAME multicolor FPNE40</t>
  </si>
  <si>
    <t>Neon LED Light HEART red Bat + USB FLNEO7 Dimensions (mm) LxWxH:20 x 2 x 21 cm</t>
  </si>
  <si>
    <t>image</t>
  </si>
  <si>
    <t>catalogue NEONS 09_09_2026</t>
  </si>
  <si>
    <t>FPNE39</t>
  </si>
  <si>
    <t>Forever Light Neon PLEXI LED PLAYROOM multicolor FPNE39</t>
  </si>
  <si>
    <t>FPNE34</t>
  </si>
  <si>
    <t>Forever Light Neon PLEXI LED GAME TIME multicolor FPNE34</t>
  </si>
  <si>
    <t>FPNE33</t>
  </si>
  <si>
    <t>Forever Light Neon PLEXI LED EAT SLEEP GAME multicolor FPNE33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</si>
</sst>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)_ ;_ * \(#,##0.00\)_ ;_ * &quot;-&quot;??_)_ ;_ @_ "/>
    <numFmt numFmtId="164" formatCode="0000000000000"/>
    <numFmt numFmtId="165" formatCode="0000"/>
    <numFmt numFmtId="166" formatCode="0.000"/>
  </numFmts>
  <fonts count="18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3864"/>
      <name val="Arial"/>
      <family val="2"/>
    </font>
    <font>
      <b/>
      <sz val="14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  <font>
      <i/>
      <sz val="10"/>
      <name val="Arial"/>
      <family val="2"/>
    </font>
    <font>
      <i/>
      <sz val="9"/>
      <color rgb="FF7F7F7F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"/>
    </font>
    <font>
      <sz val="11"/>
      <color rgb="FF05204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1">
    <xf numFmtId="0" fontId="0" fillId="0" borderId="0" xfId="0"/>
    <xf numFmtId="0" fontId="6" fillId="2" borderId="0" xfId="0" applyFont="1" applyFill="1"/>
    <xf numFmtId="0" fontId="5" fillId="0" borderId="0" xfId="0" applyFont="1"/>
    <xf numFmtId="0" fontId="9" fillId="2" borderId="2" xfId="0" applyFont="1" applyFill="1" applyBorder="1" applyAlignment="1">
      <alignment horizontal="center" vertical="center" wrapText="1"/>
    </xf>
    <xf numFmtId="4" fontId="11" fillId="5" borderId="2" xfId="0" applyNumberFormat="1" applyFont="1" applyFill="1" applyBorder="1"/>
    <xf numFmtId="0" fontId="5" fillId="0" borderId="2" xfId="0" applyFont="1" applyBorder="1"/>
    <xf numFmtId="0" fontId="2" fillId="0" borderId="0" xfId="0" applyFont="1"/>
    <xf numFmtId="0" fontId="4" fillId="0" borderId="0" xfId="0" applyFont="1"/>
    <xf numFmtId="0" fontId="4" fillId="3" borderId="0" xfId="0" applyFont="1" applyFill="1"/>
    <xf numFmtId="0" fontId="5" fillId="0" borderId="3" xfId="0" applyFont="1" applyBorder="1"/>
    <xf numFmtId="164" fontId="12" fillId="7" borderId="4" xfId="0" applyNumberFormat="1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1" fontId="13" fillId="0" borderId="5" xfId="0" applyNumberFormat="1" applyFont="1" applyBorder="1" applyAlignment="1" applyProtection="1">
      <alignment horizontal="center" vertical="center"/>
      <protection locked="0"/>
    </xf>
    <xf numFmtId="0" fontId="14" fillId="7" borderId="0" xfId="0" applyFont="1" applyFill="1" applyAlignment="1">
      <alignment horizontal="center" vertical="center"/>
    </xf>
    <xf numFmtId="43" fontId="13" fillId="0" borderId="0" xfId="1" applyFont="1" applyBorder="1" applyAlignment="1">
      <alignment horizontal="center" vertical="center"/>
    </xf>
    <xf numFmtId="43" fontId="13" fillId="7" borderId="0" xfId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7" borderId="0" xfId="0" applyFont="1" applyFill="1" applyAlignment="1">
      <alignment horizontal="center" vertical="center"/>
    </xf>
    <xf numFmtId="164" fontId="12" fillId="7" borderId="5" xfId="0" applyNumberFormat="1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2" fontId="12" fillId="7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1" fontId="0" fillId="0" borderId="0" xfId="0" applyNumberFormat="1"/>
    <xf numFmtId="2" fontId="0" fillId="0" borderId="0" xfId="0" applyNumberFormat="1"/>
    <xf numFmtId="9" fontId="0" fillId="0" borderId="0" xfId="0" applyNumberFormat="1"/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5" fillId="0" borderId="4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right"/>
    </xf>
    <xf numFmtId="0" fontId="0" fillId="6" borderId="1" xfId="0" applyFill="1" applyBorder="1"/>
    <xf numFmtId="0" fontId="7" fillId="0" borderId="0" xfId="0" applyFont="1"/>
    <xf numFmtId="0" fontId="8" fillId="0" borderId="0" xfId="0" applyFont="1"/>
    <xf numFmtId="0" fontId="11" fillId="0" borderId="0" xfId="0" applyFont="1" applyAlignment="1">
      <alignment horizontal="right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6" fillId="2" borderId="0" xfId="0" applyFont="1" applyFill="1"/>
    <xf numFmtId="0" fontId="15" fillId="0" borderId="4" xfId="0" applyFont="1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0" xfId="0" applyFont="1"/>
    <xf numFmtId="0" fontId="10" fillId="0" borderId="2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7F7F7F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9071</xdr:colOff>
      <xdr:row>46</xdr:row>
      <xdr:rowOff>18142</xdr:rowOff>
    </xdr:from>
    <xdr:to>
      <xdr:col>1</xdr:col>
      <xdr:colOff>798286</xdr:colOff>
      <xdr:row>46</xdr:row>
      <xdr:rowOff>807357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94A7903-E04A-3391-8030-0078EEB7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28974142"/>
          <a:ext cx="789215" cy="789215"/>
        </a:xfrm>
        <a:prstGeom prst="rect">
          <a:avLst/>
        </a:prstGeom>
      </xdr:spPr>
    </xdr:pic>
    <xdr:clientData/>
  </xdr:twoCellAnchor>
  <xdr:twoCellAnchor>
    <xdr:from>
      <xdr:col>1</xdr:col>
      <xdr:colOff>9071</xdr:colOff>
      <xdr:row>43</xdr:row>
      <xdr:rowOff>36285</xdr:rowOff>
    </xdr:from>
    <xdr:to>
      <xdr:col>1</xdr:col>
      <xdr:colOff>789214</xdr:colOff>
      <xdr:row>43</xdr:row>
      <xdr:rowOff>816428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234E52B-218A-0B09-BDD2-FBE05244C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26488571"/>
          <a:ext cx="780143" cy="780143"/>
        </a:xfrm>
        <a:prstGeom prst="rect">
          <a:avLst/>
        </a:prstGeom>
      </xdr:spPr>
    </xdr:pic>
    <xdr:clientData/>
  </xdr:twoCellAnchor>
  <xdr:twoCellAnchor>
    <xdr:from>
      <xdr:col>1</xdr:col>
      <xdr:colOff>27212</xdr:colOff>
      <xdr:row>44</xdr:row>
      <xdr:rowOff>36284</xdr:rowOff>
    </xdr:from>
    <xdr:to>
      <xdr:col>1</xdr:col>
      <xdr:colOff>807355</xdr:colOff>
      <xdr:row>44</xdr:row>
      <xdr:rowOff>816427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7083F59-CA63-BAF9-090D-F6B286CB6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498" y="27323141"/>
          <a:ext cx="780143" cy="780143"/>
        </a:xfrm>
        <a:prstGeom prst="rect">
          <a:avLst/>
        </a:prstGeom>
      </xdr:spPr>
    </xdr:pic>
    <xdr:clientData/>
  </xdr:twoCellAnchor>
  <xdr:twoCellAnchor>
    <xdr:from>
      <xdr:col>1</xdr:col>
      <xdr:colOff>18143</xdr:colOff>
      <xdr:row>45</xdr:row>
      <xdr:rowOff>9071</xdr:rowOff>
    </xdr:from>
    <xdr:to>
      <xdr:col>2</xdr:col>
      <xdr:colOff>1</xdr:colOff>
      <xdr:row>45</xdr:row>
      <xdr:rowOff>807357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F944D51-CB3C-C12F-0314-FF82A8052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28130500"/>
          <a:ext cx="798286" cy="798286"/>
        </a:xfrm>
        <a:prstGeom prst="rect">
          <a:avLst/>
        </a:prstGeom>
      </xdr:spPr>
    </xdr:pic>
    <xdr:clientData/>
  </xdr:twoCellAnchor>
  <xdr:twoCellAnchor>
    <xdr:from>
      <xdr:col>1</xdr:col>
      <xdr:colOff>9071</xdr:colOff>
      <xdr:row>39</xdr:row>
      <xdr:rowOff>18143</xdr:rowOff>
    </xdr:from>
    <xdr:to>
      <xdr:col>1</xdr:col>
      <xdr:colOff>789214</xdr:colOff>
      <xdr:row>39</xdr:row>
      <xdr:rowOff>798286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582324D-2176-AA5A-24AD-D777D2AA6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23132143"/>
          <a:ext cx="780143" cy="780143"/>
        </a:xfrm>
        <a:prstGeom prst="rect">
          <a:avLst/>
        </a:prstGeom>
      </xdr:spPr>
    </xdr:pic>
    <xdr:clientData/>
  </xdr:twoCellAnchor>
  <xdr:twoCellAnchor>
    <xdr:from>
      <xdr:col>1</xdr:col>
      <xdr:colOff>18143</xdr:colOff>
      <xdr:row>38</xdr:row>
      <xdr:rowOff>18143</xdr:rowOff>
    </xdr:from>
    <xdr:to>
      <xdr:col>1</xdr:col>
      <xdr:colOff>807357</xdr:colOff>
      <xdr:row>38</xdr:row>
      <xdr:rowOff>807357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33B5CB5-C799-7FD5-B3DA-43629DBE8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22297572"/>
          <a:ext cx="789214" cy="789214"/>
        </a:xfrm>
        <a:prstGeom prst="rect">
          <a:avLst/>
        </a:prstGeom>
      </xdr:spPr>
    </xdr:pic>
    <xdr:clientData/>
  </xdr:twoCellAnchor>
  <xdr:twoCellAnchor>
    <xdr:from>
      <xdr:col>1</xdr:col>
      <xdr:colOff>9071</xdr:colOff>
      <xdr:row>16</xdr:row>
      <xdr:rowOff>9071</xdr:rowOff>
    </xdr:from>
    <xdr:to>
      <xdr:col>1</xdr:col>
      <xdr:colOff>807357</xdr:colOff>
      <xdr:row>16</xdr:row>
      <xdr:rowOff>807357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D427E2A2-5AC3-CF5D-6FA0-3A40C9A65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3927928"/>
          <a:ext cx="798286" cy="798286"/>
        </a:xfrm>
        <a:prstGeom prst="rect">
          <a:avLst/>
        </a:prstGeom>
      </xdr:spPr>
    </xdr:pic>
    <xdr:clientData/>
  </xdr:twoCellAnchor>
  <xdr:twoCellAnchor>
    <xdr:from>
      <xdr:col>1</xdr:col>
      <xdr:colOff>1</xdr:colOff>
      <xdr:row>18</xdr:row>
      <xdr:rowOff>18143</xdr:rowOff>
    </xdr:from>
    <xdr:to>
      <xdr:col>1</xdr:col>
      <xdr:colOff>807359</xdr:colOff>
      <xdr:row>18</xdr:row>
      <xdr:rowOff>825501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2F09293-B2CB-FDEA-BC91-CDFDC5BFC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3287" y="5606143"/>
          <a:ext cx="807358" cy="807358"/>
        </a:xfrm>
        <a:prstGeom prst="rect">
          <a:avLst/>
        </a:prstGeom>
      </xdr:spPr>
    </xdr:pic>
    <xdr:clientData/>
  </xdr:twoCellAnchor>
  <xdr:twoCellAnchor>
    <xdr:from>
      <xdr:col>1</xdr:col>
      <xdr:colOff>9072</xdr:colOff>
      <xdr:row>17</xdr:row>
      <xdr:rowOff>36286</xdr:rowOff>
    </xdr:from>
    <xdr:to>
      <xdr:col>1</xdr:col>
      <xdr:colOff>780144</xdr:colOff>
      <xdr:row>17</xdr:row>
      <xdr:rowOff>807358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A8D26D9-F9D4-C588-887B-7D2DDAE37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8" y="4789715"/>
          <a:ext cx="771072" cy="771072"/>
        </a:xfrm>
        <a:prstGeom prst="rect">
          <a:avLst/>
        </a:prstGeom>
      </xdr:spPr>
    </xdr:pic>
    <xdr:clientData/>
  </xdr:twoCellAnchor>
  <xdr:twoCellAnchor>
    <xdr:from>
      <xdr:col>1</xdr:col>
      <xdr:colOff>27214</xdr:colOff>
      <xdr:row>15</xdr:row>
      <xdr:rowOff>27214</xdr:rowOff>
    </xdr:from>
    <xdr:to>
      <xdr:col>2</xdr:col>
      <xdr:colOff>0</xdr:colOff>
      <xdr:row>15</xdr:row>
      <xdr:rowOff>816428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76A4B55-F003-BF44-3D8A-C0EF5A93F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00" y="3111500"/>
          <a:ext cx="789214" cy="789214"/>
        </a:xfrm>
        <a:prstGeom prst="rect">
          <a:avLst/>
        </a:prstGeom>
      </xdr:spPr>
    </xdr:pic>
    <xdr:clientData/>
  </xdr:twoCellAnchor>
  <xdr:twoCellAnchor>
    <xdr:from>
      <xdr:col>1</xdr:col>
      <xdr:colOff>27214</xdr:colOff>
      <xdr:row>19</xdr:row>
      <xdr:rowOff>36285</xdr:rowOff>
    </xdr:from>
    <xdr:to>
      <xdr:col>1</xdr:col>
      <xdr:colOff>798287</xdr:colOff>
      <xdr:row>19</xdr:row>
      <xdr:rowOff>807358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6F7FE5FB-B28B-C484-429F-C5901DC16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00" y="6458856"/>
          <a:ext cx="771073" cy="771073"/>
        </a:xfrm>
        <a:prstGeom prst="rect">
          <a:avLst/>
        </a:prstGeom>
      </xdr:spPr>
    </xdr:pic>
    <xdr:clientData/>
  </xdr:twoCellAnchor>
  <xdr:twoCellAnchor>
    <xdr:from>
      <xdr:col>1</xdr:col>
      <xdr:colOff>27215</xdr:colOff>
      <xdr:row>21</xdr:row>
      <xdr:rowOff>36285</xdr:rowOff>
    </xdr:from>
    <xdr:to>
      <xdr:col>1</xdr:col>
      <xdr:colOff>789216</xdr:colOff>
      <xdr:row>21</xdr:row>
      <xdr:rowOff>798286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A749434F-5B16-CFBE-EC3C-1710C6BD8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01" y="8127999"/>
          <a:ext cx="762001" cy="762001"/>
        </a:xfrm>
        <a:prstGeom prst="rect">
          <a:avLst/>
        </a:prstGeom>
      </xdr:spPr>
    </xdr:pic>
    <xdr:clientData/>
  </xdr:twoCellAnchor>
  <xdr:twoCellAnchor>
    <xdr:from>
      <xdr:col>1</xdr:col>
      <xdr:colOff>9071</xdr:colOff>
      <xdr:row>22</xdr:row>
      <xdr:rowOff>27213</xdr:rowOff>
    </xdr:from>
    <xdr:to>
      <xdr:col>1</xdr:col>
      <xdr:colOff>807358</xdr:colOff>
      <xdr:row>22</xdr:row>
      <xdr:rowOff>825500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3021872D-9DB8-27A2-0A4A-9D9E4A58E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8953499"/>
          <a:ext cx="798287" cy="798287"/>
        </a:xfrm>
        <a:prstGeom prst="rect">
          <a:avLst/>
        </a:prstGeom>
      </xdr:spPr>
    </xdr:pic>
    <xdr:clientData/>
  </xdr:twoCellAnchor>
  <xdr:twoCellAnchor>
    <xdr:from>
      <xdr:col>1</xdr:col>
      <xdr:colOff>9071</xdr:colOff>
      <xdr:row>24</xdr:row>
      <xdr:rowOff>27214</xdr:rowOff>
    </xdr:from>
    <xdr:to>
      <xdr:col>1</xdr:col>
      <xdr:colOff>798285</xdr:colOff>
      <xdr:row>24</xdr:row>
      <xdr:rowOff>816428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5CFF3424-87A6-CC3D-A34A-C2EF264B6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10622643"/>
          <a:ext cx="789214" cy="789214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25</xdr:row>
      <xdr:rowOff>18142</xdr:rowOff>
    </xdr:from>
    <xdr:to>
      <xdr:col>1</xdr:col>
      <xdr:colOff>807356</xdr:colOff>
      <xdr:row>25</xdr:row>
      <xdr:rowOff>798285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E52AA9F-C769-F7AA-8E77-7CB9875B2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499" y="11448142"/>
          <a:ext cx="780143" cy="780143"/>
        </a:xfrm>
        <a:prstGeom prst="rect">
          <a:avLst/>
        </a:prstGeom>
      </xdr:spPr>
    </xdr:pic>
    <xdr:clientData/>
  </xdr:twoCellAnchor>
  <xdr:twoCellAnchor>
    <xdr:from>
      <xdr:col>1</xdr:col>
      <xdr:colOff>18144</xdr:colOff>
      <xdr:row>23</xdr:row>
      <xdr:rowOff>27215</xdr:rowOff>
    </xdr:from>
    <xdr:to>
      <xdr:col>2</xdr:col>
      <xdr:colOff>2</xdr:colOff>
      <xdr:row>23</xdr:row>
      <xdr:rowOff>825501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D9934B84-99F7-8913-EA28-81F1D881D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30" y="9788072"/>
          <a:ext cx="798286" cy="798286"/>
        </a:xfrm>
        <a:prstGeom prst="rect">
          <a:avLst/>
        </a:prstGeom>
      </xdr:spPr>
    </xdr:pic>
    <xdr:clientData/>
  </xdr:twoCellAnchor>
  <xdr:twoCellAnchor>
    <xdr:from>
      <xdr:col>1</xdr:col>
      <xdr:colOff>27214</xdr:colOff>
      <xdr:row>29</xdr:row>
      <xdr:rowOff>36285</xdr:rowOff>
    </xdr:from>
    <xdr:to>
      <xdr:col>2</xdr:col>
      <xdr:colOff>0</xdr:colOff>
      <xdr:row>29</xdr:row>
      <xdr:rowOff>825499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23190D50-35DE-2604-E5D9-67B671C9E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00" y="14804571"/>
          <a:ext cx="789214" cy="789214"/>
        </a:xfrm>
        <a:prstGeom prst="rect">
          <a:avLst/>
        </a:prstGeom>
      </xdr:spPr>
    </xdr:pic>
    <xdr:clientData/>
  </xdr:twoCellAnchor>
  <xdr:twoCellAnchor>
    <xdr:from>
      <xdr:col>1</xdr:col>
      <xdr:colOff>18144</xdr:colOff>
      <xdr:row>34</xdr:row>
      <xdr:rowOff>27214</xdr:rowOff>
    </xdr:from>
    <xdr:to>
      <xdr:col>1</xdr:col>
      <xdr:colOff>807359</xdr:colOff>
      <xdr:row>34</xdr:row>
      <xdr:rowOff>816429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2FAE974E-B7DA-CAEF-CD46-A3CA22332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30" y="18968357"/>
          <a:ext cx="789215" cy="789215"/>
        </a:xfrm>
        <a:prstGeom prst="rect">
          <a:avLst/>
        </a:prstGeom>
      </xdr:spPr>
    </xdr:pic>
    <xdr:clientData/>
  </xdr:twoCellAnchor>
  <xdr:twoCellAnchor>
    <xdr:from>
      <xdr:col>1</xdr:col>
      <xdr:colOff>45357</xdr:colOff>
      <xdr:row>35</xdr:row>
      <xdr:rowOff>45357</xdr:rowOff>
    </xdr:from>
    <xdr:to>
      <xdr:col>1</xdr:col>
      <xdr:colOff>789215</xdr:colOff>
      <xdr:row>35</xdr:row>
      <xdr:rowOff>789215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7B6E92C0-C515-B80B-580B-98C4EAB6B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8643" y="19821071"/>
          <a:ext cx="743858" cy="743858"/>
        </a:xfrm>
        <a:prstGeom prst="rect">
          <a:avLst/>
        </a:prstGeom>
      </xdr:spPr>
    </xdr:pic>
    <xdr:clientData/>
  </xdr:twoCellAnchor>
  <xdr:twoCellAnchor>
    <xdr:from>
      <xdr:col>1</xdr:col>
      <xdr:colOff>18143</xdr:colOff>
      <xdr:row>36</xdr:row>
      <xdr:rowOff>36285</xdr:rowOff>
    </xdr:from>
    <xdr:to>
      <xdr:col>1</xdr:col>
      <xdr:colOff>798285</xdr:colOff>
      <xdr:row>36</xdr:row>
      <xdr:rowOff>816427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686A536-4324-2FA0-4E14-0828C99C7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20646571"/>
          <a:ext cx="780142" cy="780142"/>
        </a:xfrm>
        <a:prstGeom prst="rect">
          <a:avLst/>
        </a:prstGeom>
      </xdr:spPr>
    </xdr:pic>
    <xdr:clientData/>
  </xdr:twoCellAnchor>
  <xdr:twoCellAnchor>
    <xdr:from>
      <xdr:col>1</xdr:col>
      <xdr:colOff>9071</xdr:colOff>
      <xdr:row>46</xdr:row>
      <xdr:rowOff>834571</xdr:rowOff>
    </xdr:from>
    <xdr:to>
      <xdr:col>1</xdr:col>
      <xdr:colOff>807357</xdr:colOff>
      <xdr:row>47</xdr:row>
      <xdr:rowOff>798286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87D39392-FC06-9533-1642-53EBB6227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29790571"/>
          <a:ext cx="798286" cy="798286"/>
        </a:xfrm>
        <a:prstGeom prst="rect">
          <a:avLst/>
        </a:prstGeom>
      </xdr:spPr>
    </xdr:pic>
    <xdr:clientData/>
  </xdr:twoCellAnchor>
  <xdr:twoCellAnchor>
    <xdr:from>
      <xdr:col>1</xdr:col>
      <xdr:colOff>45357</xdr:colOff>
      <xdr:row>49</xdr:row>
      <xdr:rowOff>9072</xdr:rowOff>
    </xdr:from>
    <xdr:to>
      <xdr:col>1</xdr:col>
      <xdr:colOff>807357</xdr:colOff>
      <xdr:row>49</xdr:row>
      <xdr:rowOff>771072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2F365B5C-B639-7E98-C6CD-5179D529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78643" y="31468786"/>
          <a:ext cx="762000" cy="762000"/>
        </a:xfrm>
        <a:prstGeom prst="rect">
          <a:avLst/>
        </a:prstGeom>
      </xdr:spPr>
    </xdr:pic>
    <xdr:clientData/>
  </xdr:twoCellAnchor>
  <xdr:twoCellAnchor>
    <xdr:from>
      <xdr:col>1</xdr:col>
      <xdr:colOff>18143</xdr:colOff>
      <xdr:row>50</xdr:row>
      <xdr:rowOff>9071</xdr:rowOff>
    </xdr:from>
    <xdr:to>
      <xdr:col>1</xdr:col>
      <xdr:colOff>807357</xdr:colOff>
      <xdr:row>50</xdr:row>
      <xdr:rowOff>798285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F81FF215-9EC4-37B2-EB51-AF2EE714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32303357"/>
          <a:ext cx="789214" cy="789214"/>
        </a:xfrm>
        <a:prstGeom prst="rect">
          <a:avLst/>
        </a:prstGeom>
      </xdr:spPr>
    </xdr:pic>
    <xdr:clientData/>
  </xdr:twoCellAnchor>
  <xdr:twoCellAnchor>
    <xdr:from>
      <xdr:col>1</xdr:col>
      <xdr:colOff>27214</xdr:colOff>
      <xdr:row>59</xdr:row>
      <xdr:rowOff>18144</xdr:rowOff>
    </xdr:from>
    <xdr:to>
      <xdr:col>1</xdr:col>
      <xdr:colOff>816427</xdr:colOff>
      <xdr:row>59</xdr:row>
      <xdr:rowOff>807357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81CD82C6-E475-8C37-F049-EF3A4FD3F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00" y="38989001"/>
          <a:ext cx="789213" cy="789213"/>
        </a:xfrm>
        <a:prstGeom prst="rect">
          <a:avLst/>
        </a:prstGeom>
      </xdr:spPr>
    </xdr:pic>
    <xdr:clientData/>
  </xdr:twoCellAnchor>
  <xdr:twoCellAnchor>
    <xdr:from>
      <xdr:col>1</xdr:col>
      <xdr:colOff>36285</xdr:colOff>
      <xdr:row>61</xdr:row>
      <xdr:rowOff>27216</xdr:rowOff>
    </xdr:from>
    <xdr:to>
      <xdr:col>1</xdr:col>
      <xdr:colOff>807357</xdr:colOff>
      <xdr:row>61</xdr:row>
      <xdr:rowOff>798288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D7953F51-D6CD-9D4D-78BF-3A3F51981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9571" y="39832645"/>
          <a:ext cx="771072" cy="771072"/>
        </a:xfrm>
        <a:prstGeom prst="rect">
          <a:avLst/>
        </a:prstGeom>
      </xdr:spPr>
    </xdr:pic>
    <xdr:clientData/>
  </xdr:twoCellAnchor>
  <xdr:twoCellAnchor>
    <xdr:from>
      <xdr:col>1</xdr:col>
      <xdr:colOff>18142</xdr:colOff>
      <xdr:row>48</xdr:row>
      <xdr:rowOff>27213</xdr:rowOff>
    </xdr:from>
    <xdr:to>
      <xdr:col>2</xdr:col>
      <xdr:colOff>0</xdr:colOff>
      <xdr:row>48</xdr:row>
      <xdr:rowOff>825499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94A0991E-181C-87B4-2D25-2CD638438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8" y="30652356"/>
          <a:ext cx="798286" cy="798286"/>
        </a:xfrm>
        <a:prstGeom prst="rect">
          <a:avLst/>
        </a:prstGeom>
      </xdr:spPr>
    </xdr:pic>
    <xdr:clientData/>
  </xdr:twoCellAnchor>
  <xdr:twoCellAnchor>
    <xdr:from>
      <xdr:col>1</xdr:col>
      <xdr:colOff>18143</xdr:colOff>
      <xdr:row>41</xdr:row>
      <xdr:rowOff>9071</xdr:rowOff>
    </xdr:from>
    <xdr:to>
      <xdr:col>1</xdr:col>
      <xdr:colOff>807359</xdr:colOff>
      <xdr:row>41</xdr:row>
      <xdr:rowOff>798287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6C10B284-81F8-5923-B89A-A45113268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9" y="24792214"/>
          <a:ext cx="789216" cy="789216"/>
        </a:xfrm>
        <a:prstGeom prst="rect">
          <a:avLst/>
        </a:prstGeom>
      </xdr:spPr>
    </xdr:pic>
    <xdr:clientData/>
  </xdr:twoCellAnchor>
  <xdr:twoCellAnchor>
    <xdr:from>
      <xdr:col>1</xdr:col>
      <xdr:colOff>9070</xdr:colOff>
      <xdr:row>40</xdr:row>
      <xdr:rowOff>27214</xdr:rowOff>
    </xdr:from>
    <xdr:to>
      <xdr:col>1</xdr:col>
      <xdr:colOff>798285</xdr:colOff>
      <xdr:row>40</xdr:row>
      <xdr:rowOff>816429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3F625AE9-9A6F-C2D5-F77F-84B96AC1A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6" y="23975785"/>
          <a:ext cx="789215" cy="789215"/>
        </a:xfrm>
        <a:prstGeom prst="rect">
          <a:avLst/>
        </a:prstGeom>
      </xdr:spPr>
    </xdr:pic>
    <xdr:clientData/>
  </xdr:twoCellAnchor>
  <xdr:twoCellAnchor>
    <xdr:from>
      <xdr:col>1</xdr:col>
      <xdr:colOff>9070</xdr:colOff>
      <xdr:row>42</xdr:row>
      <xdr:rowOff>18142</xdr:rowOff>
    </xdr:from>
    <xdr:to>
      <xdr:col>1</xdr:col>
      <xdr:colOff>798285</xdr:colOff>
      <xdr:row>42</xdr:row>
      <xdr:rowOff>807357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D03B0859-1C42-6B3A-EAA5-29928B26B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6" y="25635856"/>
          <a:ext cx="789215" cy="789215"/>
        </a:xfrm>
        <a:prstGeom prst="rect">
          <a:avLst/>
        </a:prstGeom>
      </xdr:spPr>
    </xdr:pic>
    <xdr:clientData/>
  </xdr:twoCellAnchor>
  <xdr:twoCellAnchor>
    <xdr:from>
      <xdr:col>1</xdr:col>
      <xdr:colOff>36283</xdr:colOff>
      <xdr:row>37</xdr:row>
      <xdr:rowOff>36284</xdr:rowOff>
    </xdr:from>
    <xdr:to>
      <xdr:col>1</xdr:col>
      <xdr:colOff>798284</xdr:colOff>
      <xdr:row>37</xdr:row>
      <xdr:rowOff>798285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AA3BF54C-485A-751A-2D93-52ADEE3C5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9569" y="21481141"/>
          <a:ext cx="762001" cy="76200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33</xdr:row>
      <xdr:rowOff>36285</xdr:rowOff>
    </xdr:from>
    <xdr:to>
      <xdr:col>1</xdr:col>
      <xdr:colOff>798285</xdr:colOff>
      <xdr:row>33</xdr:row>
      <xdr:rowOff>807357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B5548474-C154-B02E-F678-F8EE24AEE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499" y="18142856"/>
          <a:ext cx="771072" cy="771072"/>
        </a:xfrm>
        <a:prstGeom prst="rect">
          <a:avLst/>
        </a:prstGeom>
      </xdr:spPr>
    </xdr:pic>
    <xdr:clientData/>
  </xdr:twoCellAnchor>
  <xdr:twoCellAnchor>
    <xdr:from>
      <xdr:col>1</xdr:col>
      <xdr:colOff>9071</xdr:colOff>
      <xdr:row>32</xdr:row>
      <xdr:rowOff>9070</xdr:rowOff>
    </xdr:from>
    <xdr:to>
      <xdr:col>2</xdr:col>
      <xdr:colOff>2</xdr:colOff>
      <xdr:row>32</xdr:row>
      <xdr:rowOff>816429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C644922B-9FFE-72B2-325D-2EED08D1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17281070"/>
          <a:ext cx="807359" cy="807359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31</xdr:row>
      <xdr:rowOff>36284</xdr:rowOff>
    </xdr:from>
    <xdr:to>
      <xdr:col>1</xdr:col>
      <xdr:colOff>807356</xdr:colOff>
      <xdr:row>31</xdr:row>
      <xdr:rowOff>816427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39C51CD-48D3-EF5A-84BA-86B77FB1B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499" y="16473713"/>
          <a:ext cx="780143" cy="780143"/>
        </a:xfrm>
        <a:prstGeom prst="rect">
          <a:avLst/>
        </a:prstGeom>
      </xdr:spPr>
    </xdr:pic>
    <xdr:clientData/>
  </xdr:twoCellAnchor>
  <xdr:twoCellAnchor>
    <xdr:from>
      <xdr:col>1</xdr:col>
      <xdr:colOff>9072</xdr:colOff>
      <xdr:row>30</xdr:row>
      <xdr:rowOff>9072</xdr:rowOff>
    </xdr:from>
    <xdr:to>
      <xdr:col>2</xdr:col>
      <xdr:colOff>1</xdr:colOff>
      <xdr:row>30</xdr:row>
      <xdr:rowOff>816429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C8B4E647-E385-10CD-0B05-D924EDE4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8" y="15611929"/>
          <a:ext cx="807357" cy="807357"/>
        </a:xfrm>
        <a:prstGeom prst="rect">
          <a:avLst/>
        </a:prstGeom>
      </xdr:spPr>
    </xdr:pic>
    <xdr:clientData/>
  </xdr:twoCellAnchor>
  <xdr:twoCellAnchor>
    <xdr:from>
      <xdr:col>1</xdr:col>
      <xdr:colOff>18142</xdr:colOff>
      <xdr:row>28</xdr:row>
      <xdr:rowOff>27212</xdr:rowOff>
    </xdr:from>
    <xdr:to>
      <xdr:col>2</xdr:col>
      <xdr:colOff>1</xdr:colOff>
      <xdr:row>28</xdr:row>
      <xdr:rowOff>825499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95D9D607-4D5B-7493-2BA4-B89C14916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8" y="13960926"/>
          <a:ext cx="798287" cy="798287"/>
        </a:xfrm>
        <a:prstGeom prst="rect">
          <a:avLst/>
        </a:prstGeom>
      </xdr:spPr>
    </xdr:pic>
    <xdr:clientData/>
  </xdr:twoCellAnchor>
  <xdr:twoCellAnchor>
    <xdr:from>
      <xdr:col>1</xdr:col>
      <xdr:colOff>18142</xdr:colOff>
      <xdr:row>27</xdr:row>
      <xdr:rowOff>18141</xdr:rowOff>
    </xdr:from>
    <xdr:to>
      <xdr:col>1</xdr:col>
      <xdr:colOff>807358</xdr:colOff>
      <xdr:row>27</xdr:row>
      <xdr:rowOff>807357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0034DB48-D4CD-CCA1-629C-5B83F86B9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8" y="13117284"/>
          <a:ext cx="789216" cy="789216"/>
        </a:xfrm>
        <a:prstGeom prst="rect">
          <a:avLst/>
        </a:prstGeom>
      </xdr:spPr>
    </xdr:pic>
    <xdr:clientData/>
  </xdr:twoCellAnchor>
  <xdr:twoCellAnchor>
    <xdr:from>
      <xdr:col>1</xdr:col>
      <xdr:colOff>9070</xdr:colOff>
      <xdr:row>26</xdr:row>
      <xdr:rowOff>27214</xdr:rowOff>
    </xdr:from>
    <xdr:to>
      <xdr:col>1</xdr:col>
      <xdr:colOff>816427</xdr:colOff>
      <xdr:row>26</xdr:row>
      <xdr:rowOff>834571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A39E3AAD-04F3-869B-1CCA-62A518A7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6" y="12291785"/>
          <a:ext cx="807357" cy="807357"/>
        </a:xfrm>
        <a:prstGeom prst="rect">
          <a:avLst/>
        </a:prstGeom>
      </xdr:spPr>
    </xdr:pic>
    <xdr:clientData/>
  </xdr:twoCellAnchor>
  <xdr:twoCellAnchor>
    <xdr:from>
      <xdr:col>1</xdr:col>
      <xdr:colOff>18141</xdr:colOff>
      <xdr:row>20</xdr:row>
      <xdr:rowOff>27212</xdr:rowOff>
    </xdr:from>
    <xdr:to>
      <xdr:col>1</xdr:col>
      <xdr:colOff>798284</xdr:colOff>
      <xdr:row>20</xdr:row>
      <xdr:rowOff>807355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FFBFA547-DE0E-40FD-6224-2790B5948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7" y="7284355"/>
          <a:ext cx="780143" cy="780143"/>
        </a:xfrm>
        <a:prstGeom prst="rect">
          <a:avLst/>
        </a:prstGeom>
      </xdr:spPr>
    </xdr:pic>
    <xdr:clientData/>
  </xdr:twoCellAnchor>
  <xdr:twoCellAnchor>
    <xdr:from>
      <xdr:col>1</xdr:col>
      <xdr:colOff>18142</xdr:colOff>
      <xdr:row>62</xdr:row>
      <xdr:rowOff>18142</xdr:rowOff>
    </xdr:from>
    <xdr:to>
      <xdr:col>1</xdr:col>
      <xdr:colOff>798285</xdr:colOff>
      <xdr:row>62</xdr:row>
      <xdr:rowOff>798285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C27C051B-C0BE-6150-0F6B-CC0B6B84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8" y="40658142"/>
          <a:ext cx="780143" cy="780143"/>
        </a:xfrm>
        <a:prstGeom prst="rect">
          <a:avLst/>
        </a:prstGeom>
      </xdr:spPr>
    </xdr:pic>
    <xdr:clientData/>
  </xdr:twoCellAnchor>
  <xdr:twoCellAnchor>
    <xdr:from>
      <xdr:col>1</xdr:col>
      <xdr:colOff>18141</xdr:colOff>
      <xdr:row>60</xdr:row>
      <xdr:rowOff>9072</xdr:rowOff>
    </xdr:from>
    <xdr:to>
      <xdr:col>1</xdr:col>
      <xdr:colOff>807354</xdr:colOff>
      <xdr:row>60</xdr:row>
      <xdr:rowOff>798285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56C29BCB-ABD0-07D4-35C2-FC24FD32B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7" y="39814501"/>
          <a:ext cx="789213" cy="789213"/>
        </a:xfrm>
        <a:prstGeom prst="rect">
          <a:avLst/>
        </a:prstGeom>
      </xdr:spPr>
    </xdr:pic>
    <xdr:clientData/>
  </xdr:twoCellAnchor>
  <xdr:twoCellAnchor>
    <xdr:from>
      <xdr:col>1</xdr:col>
      <xdr:colOff>18141</xdr:colOff>
      <xdr:row>58</xdr:row>
      <xdr:rowOff>36284</xdr:rowOff>
    </xdr:from>
    <xdr:to>
      <xdr:col>1</xdr:col>
      <xdr:colOff>807356</xdr:colOff>
      <xdr:row>58</xdr:row>
      <xdr:rowOff>825499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88AD78F6-1663-48D3-DEB9-40BA55B84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7" y="39007141"/>
          <a:ext cx="789215" cy="789215"/>
        </a:xfrm>
        <a:prstGeom prst="rect">
          <a:avLst/>
        </a:prstGeom>
      </xdr:spPr>
    </xdr:pic>
    <xdr:clientData/>
  </xdr:twoCellAnchor>
  <xdr:twoCellAnchor>
    <xdr:from>
      <xdr:col>1</xdr:col>
      <xdr:colOff>9071</xdr:colOff>
      <xdr:row>57</xdr:row>
      <xdr:rowOff>27214</xdr:rowOff>
    </xdr:from>
    <xdr:to>
      <xdr:col>1</xdr:col>
      <xdr:colOff>798285</xdr:colOff>
      <xdr:row>57</xdr:row>
      <xdr:rowOff>816428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80032920-AE3B-F707-3365-E03FDA9A6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7" y="38998071"/>
          <a:ext cx="789214" cy="789214"/>
        </a:xfrm>
        <a:prstGeom prst="rect">
          <a:avLst/>
        </a:prstGeom>
      </xdr:spPr>
    </xdr:pic>
    <xdr:clientData/>
  </xdr:twoCellAnchor>
  <xdr:twoCellAnchor>
    <xdr:from>
      <xdr:col>1</xdr:col>
      <xdr:colOff>36284</xdr:colOff>
      <xdr:row>51</xdr:row>
      <xdr:rowOff>45357</xdr:rowOff>
    </xdr:from>
    <xdr:to>
      <xdr:col>1</xdr:col>
      <xdr:colOff>807356</xdr:colOff>
      <xdr:row>51</xdr:row>
      <xdr:rowOff>816429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634BA06A-8216-D15C-5E89-00C76DB1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9570" y="33174214"/>
          <a:ext cx="771072" cy="771072"/>
        </a:xfrm>
        <a:prstGeom prst="rect">
          <a:avLst/>
        </a:prstGeom>
      </xdr:spPr>
    </xdr:pic>
    <xdr:clientData/>
  </xdr:twoCellAnchor>
  <xdr:twoCellAnchor>
    <xdr:from>
      <xdr:col>1</xdr:col>
      <xdr:colOff>27214</xdr:colOff>
      <xdr:row>52</xdr:row>
      <xdr:rowOff>18143</xdr:rowOff>
    </xdr:from>
    <xdr:to>
      <xdr:col>1</xdr:col>
      <xdr:colOff>807356</xdr:colOff>
      <xdr:row>52</xdr:row>
      <xdr:rowOff>798285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41C384EF-3861-6800-6574-A0C0EB231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00" y="33981572"/>
          <a:ext cx="780142" cy="780142"/>
        </a:xfrm>
        <a:prstGeom prst="rect">
          <a:avLst/>
        </a:prstGeom>
      </xdr:spPr>
    </xdr:pic>
    <xdr:clientData/>
  </xdr:twoCellAnchor>
  <xdr:twoCellAnchor>
    <xdr:from>
      <xdr:col>1</xdr:col>
      <xdr:colOff>27216</xdr:colOff>
      <xdr:row>53</xdr:row>
      <xdr:rowOff>45357</xdr:rowOff>
    </xdr:from>
    <xdr:to>
      <xdr:col>1</xdr:col>
      <xdr:colOff>789215</xdr:colOff>
      <xdr:row>53</xdr:row>
      <xdr:rowOff>807356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ECE01966-3B46-A20C-9A2F-E0E55005A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0502" y="34843357"/>
          <a:ext cx="761999" cy="761999"/>
        </a:xfrm>
        <a:prstGeom prst="rect">
          <a:avLst/>
        </a:prstGeom>
      </xdr:spPr>
    </xdr:pic>
    <xdr:clientData/>
  </xdr:twoCellAnchor>
  <xdr:twoCellAnchor>
    <xdr:from>
      <xdr:col>1</xdr:col>
      <xdr:colOff>18145</xdr:colOff>
      <xdr:row>54</xdr:row>
      <xdr:rowOff>9073</xdr:rowOff>
    </xdr:from>
    <xdr:to>
      <xdr:col>2</xdr:col>
      <xdr:colOff>3</xdr:colOff>
      <xdr:row>54</xdr:row>
      <xdr:rowOff>807359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ADED4604-0DEA-B3C1-44C6-0EE14427E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31" y="35641644"/>
          <a:ext cx="798286" cy="798286"/>
        </a:xfrm>
        <a:prstGeom prst="rect">
          <a:avLst/>
        </a:prstGeom>
      </xdr:spPr>
    </xdr:pic>
    <xdr:clientData/>
  </xdr:twoCellAnchor>
  <xdr:twoCellAnchor>
    <xdr:from>
      <xdr:col>1</xdr:col>
      <xdr:colOff>36285</xdr:colOff>
      <xdr:row>55</xdr:row>
      <xdr:rowOff>0</xdr:rowOff>
    </xdr:from>
    <xdr:to>
      <xdr:col>1</xdr:col>
      <xdr:colOff>780143</xdr:colOff>
      <xdr:row>55</xdr:row>
      <xdr:rowOff>743858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24FAB0C8-4738-BE95-1ED2-664F27320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9571" y="36521570"/>
          <a:ext cx="743858" cy="743858"/>
        </a:xfrm>
        <a:prstGeom prst="rect">
          <a:avLst/>
        </a:prstGeom>
      </xdr:spPr>
    </xdr:pic>
    <xdr:clientData/>
  </xdr:twoCellAnchor>
  <xdr:twoCellAnchor>
    <xdr:from>
      <xdr:col>1</xdr:col>
      <xdr:colOff>9072</xdr:colOff>
      <xdr:row>55</xdr:row>
      <xdr:rowOff>18144</xdr:rowOff>
    </xdr:from>
    <xdr:to>
      <xdr:col>1</xdr:col>
      <xdr:colOff>798286</xdr:colOff>
      <xdr:row>55</xdr:row>
      <xdr:rowOff>807358</xdr:rowOff>
    </xdr:to>
    <xdr:pic>
      <xdr:nvPicPr>
        <xdr:cNvPr id="49" name="Image 48">
          <a:extLst>
            <a:ext uri="{FF2B5EF4-FFF2-40B4-BE49-F238E27FC236}">
              <a16:creationId xmlns:a16="http://schemas.microsoft.com/office/drawing/2014/main" id="{1944C98E-29F7-8EDB-8562-27E388917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42358" y="37319858"/>
          <a:ext cx="789214" cy="789214"/>
        </a:xfrm>
        <a:prstGeom prst="rect">
          <a:avLst/>
        </a:prstGeom>
      </xdr:spPr>
    </xdr:pic>
    <xdr:clientData/>
  </xdr:twoCellAnchor>
  <xdr:twoCellAnchor>
    <xdr:from>
      <xdr:col>1</xdr:col>
      <xdr:colOff>18142</xdr:colOff>
      <xdr:row>56</xdr:row>
      <xdr:rowOff>27215</xdr:rowOff>
    </xdr:from>
    <xdr:to>
      <xdr:col>1</xdr:col>
      <xdr:colOff>789213</xdr:colOff>
      <xdr:row>56</xdr:row>
      <xdr:rowOff>798286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1477A0BE-BBB5-53F5-15EB-92582070B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51428" y="37328929"/>
          <a:ext cx="771071" cy="771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zoomScale="140" zoomScaleNormal="140" workbookViewId="0">
      <pane ySplit="15" topLeftCell="A16" activePane="bottomLeft" state="frozen"/>
      <selection pane="bottomLeft" activeCell="D19" sqref="D19"/>
    </sheetView>
  </sheetViews>
  <sheetFormatPr baseColWidth="10" defaultColWidth="8.6640625" defaultRowHeight="15" x14ac:dyDescent="0.2"/>
  <cols>
    <col min="1" max="1" width="18.83203125" customWidth="1"/>
    <col min="2" max="2" width="10.6640625" customWidth="1"/>
    <col min="3" max="3" width="16" customWidth="1"/>
    <col min="4" max="4" width="63" customWidth="1"/>
    <col min="5" max="5" width="9.1640625" customWidth="1"/>
    <col min="6" max="6" width="12.33203125" customWidth="1"/>
    <col min="7" max="7" width="14" customWidth="1"/>
    <col min="8" max="8" width="13.83203125" customWidth="1"/>
    <col min="9" max="9" width="19" customWidth="1"/>
  </cols>
  <sheetData>
    <row r="1" spans="1:9" ht="21.75" customHeight="1" x14ac:dyDescent="0.2">
      <c r="A1" s="48" t="s">
        <v>0</v>
      </c>
      <c r="B1" s="48"/>
      <c r="C1" s="48"/>
      <c r="D1" s="48"/>
      <c r="E1" s="6"/>
      <c r="G1" s="49" t="s">
        <v>1</v>
      </c>
      <c r="H1" s="49"/>
    </row>
    <row r="2" spans="1:9" x14ac:dyDescent="0.2">
      <c r="A2" s="7" t="s">
        <v>2</v>
      </c>
      <c r="B2" s="7"/>
      <c r="G2" s="2" t="s">
        <v>3</v>
      </c>
      <c r="H2" s="8"/>
    </row>
    <row r="3" spans="1:9" x14ac:dyDescent="0.2">
      <c r="A3" s="7" t="s">
        <v>4</v>
      </c>
      <c r="B3" s="7"/>
      <c r="G3" s="2" t="s">
        <v>5</v>
      </c>
      <c r="H3" s="7" t="s">
        <v>6</v>
      </c>
    </row>
    <row r="4" spans="1:9" x14ac:dyDescent="0.2">
      <c r="A4" s="7" t="s">
        <v>7</v>
      </c>
      <c r="B4" s="7"/>
      <c r="G4" s="2" t="s">
        <v>8</v>
      </c>
      <c r="H4" s="54" t="s">
        <v>185</v>
      </c>
    </row>
    <row r="6" spans="1:9" x14ac:dyDescent="0.2">
      <c r="A6" s="50" t="s">
        <v>26</v>
      </c>
      <c r="B6" s="50"/>
      <c r="C6" s="50"/>
      <c r="D6" s="50"/>
      <c r="E6" s="1"/>
      <c r="F6" s="1"/>
      <c r="G6" s="1"/>
      <c r="H6" s="1"/>
      <c r="I6" s="1"/>
    </row>
    <row r="7" spans="1:9" x14ac:dyDescent="0.2">
      <c r="A7" s="2" t="s">
        <v>9</v>
      </c>
      <c r="B7" s="2"/>
      <c r="C7" s="44"/>
      <c r="D7" s="44"/>
      <c r="E7" s="44"/>
      <c r="F7" s="44"/>
    </row>
    <row r="8" spans="1:9" x14ac:dyDescent="0.2">
      <c r="A8" s="2" t="s">
        <v>10</v>
      </c>
      <c r="B8" s="9"/>
      <c r="C8" s="44"/>
      <c r="D8" s="44"/>
      <c r="E8" s="44"/>
      <c r="F8" s="44"/>
    </row>
    <row r="9" spans="1:9" x14ac:dyDescent="0.2">
      <c r="A9" s="2" t="s">
        <v>11</v>
      </c>
      <c r="B9" s="2"/>
      <c r="C9" s="44"/>
      <c r="D9" s="44"/>
      <c r="E9" s="44"/>
      <c r="F9" s="44"/>
    </row>
    <row r="10" spans="1:9" x14ac:dyDescent="0.2">
      <c r="A10" s="2" t="s">
        <v>12</v>
      </c>
      <c r="B10" s="2"/>
      <c r="C10" s="44"/>
      <c r="D10" s="44"/>
      <c r="E10" s="44"/>
      <c r="F10" s="44"/>
    </row>
    <row r="12" spans="1:9" x14ac:dyDescent="0.2">
      <c r="A12" s="45" t="s">
        <v>13</v>
      </c>
      <c r="B12" s="45"/>
      <c r="C12" s="45"/>
      <c r="D12" s="45"/>
      <c r="E12" s="45"/>
      <c r="F12" s="45"/>
      <c r="G12" s="45"/>
      <c r="H12" s="45"/>
      <c r="I12" s="45"/>
    </row>
    <row r="13" spans="1:9" x14ac:dyDescent="0.2">
      <c r="A13" s="46" t="s">
        <v>14</v>
      </c>
      <c r="B13" s="46"/>
      <c r="C13" s="46"/>
      <c r="D13" s="46"/>
      <c r="E13" s="46"/>
      <c r="F13" s="46"/>
      <c r="G13" s="46"/>
      <c r="H13" s="46"/>
      <c r="I13" s="46"/>
    </row>
    <row r="15" spans="1:9" ht="27.75" customHeight="1" x14ac:dyDescent="0.2">
      <c r="A15" s="3" t="s">
        <v>15</v>
      </c>
      <c r="B15" s="3" t="s">
        <v>184</v>
      </c>
      <c r="C15" s="3" t="s">
        <v>16</v>
      </c>
      <c r="D15" s="3" t="s">
        <v>17</v>
      </c>
      <c r="E15" s="3" t="s">
        <v>27</v>
      </c>
      <c r="F15" s="3" t="s">
        <v>18</v>
      </c>
      <c r="G15" s="3" t="s">
        <v>19</v>
      </c>
      <c r="H15" s="3" t="s">
        <v>20</v>
      </c>
      <c r="I15" s="3" t="s">
        <v>21</v>
      </c>
    </row>
    <row r="16" spans="1:9" ht="66" customHeight="1" x14ac:dyDescent="0.2">
      <c r="A16" s="12" t="s">
        <v>94</v>
      </c>
      <c r="B16" s="55"/>
      <c r="C16" s="56">
        <v>5900495064165</v>
      </c>
      <c r="D16" s="12" t="s">
        <v>139</v>
      </c>
      <c r="E16" s="12">
        <v>0.24</v>
      </c>
      <c r="F16" s="12">
        <v>13</v>
      </c>
      <c r="G16" s="12">
        <v>24.9</v>
      </c>
      <c r="H16" s="57"/>
      <c r="I16" s="58">
        <f t="shared" ref="I16:I47" si="0">F16*H16</f>
        <v>0</v>
      </c>
    </row>
    <row r="17" spans="1:9" ht="66" customHeight="1" x14ac:dyDescent="0.2">
      <c r="A17" s="12" t="s">
        <v>95</v>
      </c>
      <c r="B17" s="59"/>
      <c r="C17" s="56">
        <v>5900495974235</v>
      </c>
      <c r="D17" s="12" t="s">
        <v>140</v>
      </c>
      <c r="E17" s="12">
        <v>0.24</v>
      </c>
      <c r="F17" s="12">
        <v>17.55</v>
      </c>
      <c r="G17" s="12">
        <v>34.99</v>
      </c>
      <c r="H17" s="57"/>
      <c r="I17" s="58">
        <f t="shared" si="0"/>
        <v>0</v>
      </c>
    </row>
    <row r="18" spans="1:9" ht="66" customHeight="1" x14ac:dyDescent="0.2">
      <c r="A18" s="12" t="s">
        <v>96</v>
      </c>
      <c r="B18" s="55"/>
      <c r="C18" s="56">
        <v>5900495454225</v>
      </c>
      <c r="D18" s="12" t="s">
        <v>141</v>
      </c>
      <c r="E18" s="12">
        <v>0.24</v>
      </c>
      <c r="F18" s="12">
        <v>13</v>
      </c>
      <c r="G18" s="12">
        <v>24.99</v>
      </c>
      <c r="H18" s="57"/>
      <c r="I18" s="58">
        <f t="shared" si="0"/>
        <v>0</v>
      </c>
    </row>
    <row r="19" spans="1:9" ht="66" customHeight="1" x14ac:dyDescent="0.2">
      <c r="A19" s="12" t="s">
        <v>97</v>
      </c>
      <c r="B19" s="59"/>
      <c r="C19" s="56">
        <v>5900495064073</v>
      </c>
      <c r="D19" s="12" t="s">
        <v>142</v>
      </c>
      <c r="E19" s="12">
        <v>0.24</v>
      </c>
      <c r="F19" s="12">
        <v>19</v>
      </c>
      <c r="G19" s="12">
        <v>34.99</v>
      </c>
      <c r="H19" s="57"/>
      <c r="I19" s="58">
        <f t="shared" si="0"/>
        <v>0</v>
      </c>
    </row>
    <row r="20" spans="1:9" ht="66" customHeight="1" x14ac:dyDescent="0.2">
      <c r="A20" s="12" t="s">
        <v>98</v>
      </c>
      <c r="B20" s="55"/>
      <c r="C20" s="56">
        <v>5907457743205</v>
      </c>
      <c r="D20" s="12" t="s">
        <v>143</v>
      </c>
      <c r="E20" s="12">
        <v>0.24</v>
      </c>
      <c r="F20" s="12">
        <v>14</v>
      </c>
      <c r="G20" s="12">
        <v>29.9</v>
      </c>
      <c r="H20" s="57"/>
      <c r="I20" s="58">
        <f t="shared" si="0"/>
        <v>0</v>
      </c>
    </row>
    <row r="21" spans="1:9" ht="66" customHeight="1" x14ac:dyDescent="0.2">
      <c r="A21" s="12" t="s">
        <v>99</v>
      </c>
      <c r="B21" s="59"/>
      <c r="C21" s="56">
        <v>5907457734760</v>
      </c>
      <c r="D21" s="12" t="s">
        <v>144</v>
      </c>
      <c r="E21" s="12">
        <v>0.24</v>
      </c>
      <c r="F21" s="12">
        <v>18.55</v>
      </c>
      <c r="G21" s="12">
        <v>49.99</v>
      </c>
      <c r="H21" s="57"/>
      <c r="I21" s="58">
        <f t="shared" si="0"/>
        <v>0</v>
      </c>
    </row>
    <row r="22" spans="1:9" ht="66" customHeight="1" x14ac:dyDescent="0.2">
      <c r="A22" s="12" t="s">
        <v>100</v>
      </c>
      <c r="B22" s="55"/>
      <c r="C22" s="56">
        <v>5907457734777</v>
      </c>
      <c r="D22" s="12" t="s">
        <v>145</v>
      </c>
      <c r="E22" s="12">
        <v>0.24</v>
      </c>
      <c r="F22" s="12">
        <v>19.670000000000002</v>
      </c>
      <c r="G22" s="12">
        <v>34.99</v>
      </c>
      <c r="H22" s="57"/>
      <c r="I22" s="58">
        <f t="shared" si="0"/>
        <v>0</v>
      </c>
    </row>
    <row r="23" spans="1:9" ht="66" customHeight="1" x14ac:dyDescent="0.2">
      <c r="A23" s="12" t="s">
        <v>101</v>
      </c>
      <c r="B23" s="59"/>
      <c r="C23" s="56">
        <v>5900495956163</v>
      </c>
      <c r="D23" s="12" t="s">
        <v>146</v>
      </c>
      <c r="E23" s="12">
        <v>0.24</v>
      </c>
      <c r="F23" s="12">
        <v>11.21</v>
      </c>
      <c r="G23" s="12">
        <v>24.99</v>
      </c>
      <c r="H23" s="57"/>
      <c r="I23" s="58">
        <f t="shared" si="0"/>
        <v>0</v>
      </c>
    </row>
    <row r="24" spans="1:9" ht="66" customHeight="1" x14ac:dyDescent="0.2">
      <c r="A24" s="12" t="s">
        <v>102</v>
      </c>
      <c r="B24" s="55"/>
      <c r="C24" s="56">
        <v>5900495949394</v>
      </c>
      <c r="D24" s="12" t="s">
        <v>147</v>
      </c>
      <c r="E24" s="12">
        <v>0.24</v>
      </c>
      <c r="F24" s="12">
        <v>8.0299999999999994</v>
      </c>
      <c r="G24" s="12">
        <v>24.99</v>
      </c>
      <c r="H24" s="57"/>
      <c r="I24" s="58">
        <f t="shared" si="0"/>
        <v>0</v>
      </c>
    </row>
    <row r="25" spans="1:9" ht="66" customHeight="1" x14ac:dyDescent="0.2">
      <c r="A25" s="12" t="s">
        <v>103</v>
      </c>
      <c r="B25" s="59"/>
      <c r="C25" s="56">
        <v>5900495060235</v>
      </c>
      <c r="D25" s="12" t="s">
        <v>148</v>
      </c>
      <c r="E25" s="12">
        <v>0.24</v>
      </c>
      <c r="F25" s="12">
        <v>8</v>
      </c>
      <c r="G25" s="12">
        <v>19.989999999999998</v>
      </c>
      <c r="H25" s="57"/>
      <c r="I25" s="58">
        <f t="shared" si="0"/>
        <v>0</v>
      </c>
    </row>
    <row r="26" spans="1:9" ht="66" customHeight="1" x14ac:dyDescent="0.2">
      <c r="A26" s="12" t="s">
        <v>104</v>
      </c>
      <c r="B26" s="55"/>
      <c r="C26" s="56">
        <v>5907457773479</v>
      </c>
      <c r="D26" s="12" t="s">
        <v>149</v>
      </c>
      <c r="E26" s="12">
        <v>0.24</v>
      </c>
      <c r="F26" s="12">
        <v>7.58</v>
      </c>
      <c r="G26" s="12">
        <v>19.989999999999998</v>
      </c>
      <c r="H26" s="57"/>
      <c r="I26" s="58">
        <f t="shared" si="0"/>
        <v>0</v>
      </c>
    </row>
    <row r="27" spans="1:9" ht="66" customHeight="1" x14ac:dyDescent="0.2">
      <c r="A27" s="12" t="s">
        <v>105</v>
      </c>
      <c r="B27" s="59"/>
      <c r="C27" s="56">
        <v>5900495949356</v>
      </c>
      <c r="D27" s="12" t="s">
        <v>150</v>
      </c>
      <c r="E27" s="12">
        <v>0.24</v>
      </c>
      <c r="F27" s="12">
        <v>7.02</v>
      </c>
      <c r="G27" s="12">
        <v>24.99</v>
      </c>
      <c r="H27" s="57"/>
      <c r="I27" s="58">
        <f t="shared" si="0"/>
        <v>0</v>
      </c>
    </row>
    <row r="28" spans="1:9" ht="66" customHeight="1" x14ac:dyDescent="0.2">
      <c r="A28" s="12" t="s">
        <v>106</v>
      </c>
      <c r="B28" s="55"/>
      <c r="C28" s="56">
        <v>5900495949363</v>
      </c>
      <c r="D28" s="12" t="s">
        <v>151</v>
      </c>
      <c r="E28" s="12">
        <v>0.24</v>
      </c>
      <c r="F28" s="12">
        <v>7.02</v>
      </c>
      <c r="G28" s="12">
        <v>19.989999999999998</v>
      </c>
      <c r="H28" s="57"/>
      <c r="I28" s="58">
        <f t="shared" si="0"/>
        <v>0</v>
      </c>
    </row>
    <row r="29" spans="1:9" ht="66" customHeight="1" x14ac:dyDescent="0.2">
      <c r="A29" s="12" t="s">
        <v>107</v>
      </c>
      <c r="B29" s="59"/>
      <c r="C29" s="56">
        <v>5900495398079</v>
      </c>
      <c r="D29" s="12" t="s">
        <v>152</v>
      </c>
      <c r="E29" s="12">
        <v>0.24</v>
      </c>
      <c r="F29" s="12">
        <v>13.96</v>
      </c>
      <c r="G29" s="12">
        <v>24.99</v>
      </c>
      <c r="H29" s="57"/>
      <c r="I29" s="58">
        <f t="shared" si="0"/>
        <v>0</v>
      </c>
    </row>
    <row r="30" spans="1:9" ht="66" customHeight="1" x14ac:dyDescent="0.2">
      <c r="A30" s="12" t="s">
        <v>108</v>
      </c>
      <c r="B30" s="55"/>
      <c r="C30" s="56">
        <v>5907457773462</v>
      </c>
      <c r="D30" s="12" t="s">
        <v>153</v>
      </c>
      <c r="E30" s="12">
        <v>0.24</v>
      </c>
      <c r="F30" s="12">
        <v>7.76</v>
      </c>
      <c r="G30" s="12">
        <v>14.99</v>
      </c>
      <c r="H30" s="57"/>
      <c r="I30" s="58">
        <f t="shared" si="0"/>
        <v>0</v>
      </c>
    </row>
    <row r="31" spans="1:9" ht="66" customHeight="1" x14ac:dyDescent="0.2">
      <c r="A31" s="12" t="s">
        <v>109</v>
      </c>
      <c r="B31" s="59"/>
      <c r="C31" s="56">
        <v>5900495396532</v>
      </c>
      <c r="D31" s="12" t="s">
        <v>154</v>
      </c>
      <c r="E31" s="12">
        <v>0.24</v>
      </c>
      <c r="F31" s="12">
        <v>14.4</v>
      </c>
      <c r="G31" s="12">
        <v>26.99</v>
      </c>
      <c r="H31" s="57"/>
      <c r="I31" s="58">
        <f t="shared" si="0"/>
        <v>0</v>
      </c>
    </row>
    <row r="32" spans="1:9" ht="66" customHeight="1" x14ac:dyDescent="0.2">
      <c r="A32" s="12" t="s">
        <v>110</v>
      </c>
      <c r="B32" s="55"/>
      <c r="C32" s="56">
        <v>5900495064097</v>
      </c>
      <c r="D32" s="12" t="s">
        <v>155</v>
      </c>
      <c r="E32" s="12">
        <v>0.24</v>
      </c>
      <c r="F32" s="12">
        <v>7</v>
      </c>
      <c r="G32" s="12">
        <v>10.99</v>
      </c>
      <c r="H32" s="57"/>
      <c r="I32" s="58">
        <f t="shared" si="0"/>
        <v>0</v>
      </c>
    </row>
    <row r="33" spans="1:9" ht="66" customHeight="1" x14ac:dyDescent="0.2">
      <c r="A33" s="12" t="s">
        <v>111</v>
      </c>
      <c r="B33" s="59"/>
      <c r="C33" s="56">
        <v>5900495956187</v>
      </c>
      <c r="D33" s="12" t="s">
        <v>156</v>
      </c>
      <c r="E33" s="12">
        <v>0.24</v>
      </c>
      <c r="F33" s="12">
        <v>5</v>
      </c>
      <c r="G33" s="12">
        <v>9.99</v>
      </c>
      <c r="H33" s="57"/>
      <c r="I33" s="58">
        <f t="shared" si="0"/>
        <v>0</v>
      </c>
    </row>
    <row r="34" spans="1:9" ht="66" customHeight="1" x14ac:dyDescent="0.2">
      <c r="A34" s="12" t="s">
        <v>112</v>
      </c>
      <c r="B34" s="55"/>
      <c r="C34" s="56">
        <v>5900495956217</v>
      </c>
      <c r="D34" s="12" t="s">
        <v>157</v>
      </c>
      <c r="E34" s="12">
        <v>0.24</v>
      </c>
      <c r="F34" s="12">
        <v>11.74</v>
      </c>
      <c r="G34" s="12">
        <v>24.99</v>
      </c>
      <c r="H34" s="57"/>
      <c r="I34" s="58">
        <f t="shared" si="0"/>
        <v>0</v>
      </c>
    </row>
    <row r="35" spans="1:9" ht="66" customHeight="1" x14ac:dyDescent="0.2">
      <c r="A35" s="12" t="s">
        <v>113</v>
      </c>
      <c r="B35" s="59"/>
      <c r="C35" s="56">
        <v>5900495398161</v>
      </c>
      <c r="D35" s="12" t="s">
        <v>158</v>
      </c>
      <c r="E35" s="12">
        <v>0.24</v>
      </c>
      <c r="F35" s="12">
        <v>15</v>
      </c>
      <c r="G35" s="12">
        <v>24.99</v>
      </c>
      <c r="H35" s="57"/>
      <c r="I35" s="58">
        <f t="shared" si="0"/>
        <v>0</v>
      </c>
    </row>
    <row r="36" spans="1:9" ht="66" customHeight="1" x14ac:dyDescent="0.2">
      <c r="A36" s="12" t="s">
        <v>114</v>
      </c>
      <c r="B36" s="55"/>
      <c r="C36" s="56">
        <v>5900495399694</v>
      </c>
      <c r="D36" s="12" t="s">
        <v>159</v>
      </c>
      <c r="E36" s="12">
        <v>0.24</v>
      </c>
      <c r="F36" s="12">
        <v>8.56</v>
      </c>
      <c r="G36" s="12">
        <v>19.899999999999999</v>
      </c>
      <c r="H36" s="57"/>
      <c r="I36" s="58">
        <f t="shared" si="0"/>
        <v>0</v>
      </c>
    </row>
    <row r="37" spans="1:9" ht="66" customHeight="1" x14ac:dyDescent="0.2">
      <c r="A37" s="12" t="s">
        <v>115</v>
      </c>
      <c r="B37" s="59"/>
      <c r="C37" s="56">
        <v>5900495949370</v>
      </c>
      <c r="D37" s="12" t="s">
        <v>160</v>
      </c>
      <c r="E37" s="12">
        <v>0.24</v>
      </c>
      <c r="F37" s="12">
        <v>11.74</v>
      </c>
      <c r="G37" s="12">
        <v>24.99</v>
      </c>
      <c r="H37" s="57"/>
      <c r="I37" s="58">
        <f t="shared" si="0"/>
        <v>0</v>
      </c>
    </row>
    <row r="38" spans="1:9" ht="66" customHeight="1" x14ac:dyDescent="0.2">
      <c r="A38" s="12" t="s">
        <v>116</v>
      </c>
      <c r="B38" s="55"/>
      <c r="C38" s="56">
        <v>5900495949349</v>
      </c>
      <c r="D38" s="12" t="s">
        <v>161</v>
      </c>
      <c r="E38" s="12">
        <v>0.24</v>
      </c>
      <c r="F38" s="12">
        <v>8.0299999999999994</v>
      </c>
      <c r="G38" s="12">
        <v>16.989999999999998</v>
      </c>
      <c r="H38" s="57"/>
      <c r="I38" s="58">
        <f t="shared" si="0"/>
        <v>0</v>
      </c>
    </row>
    <row r="39" spans="1:9" ht="66" customHeight="1" x14ac:dyDescent="0.2">
      <c r="A39" s="12" t="s">
        <v>117</v>
      </c>
      <c r="B39" s="59"/>
      <c r="C39" s="56">
        <v>5900495396358</v>
      </c>
      <c r="D39" s="12" t="s">
        <v>162</v>
      </c>
      <c r="E39" s="12">
        <v>0.24</v>
      </c>
      <c r="F39" s="12">
        <v>13.96</v>
      </c>
      <c r="G39" s="12">
        <v>26.99</v>
      </c>
      <c r="H39" s="57"/>
      <c r="I39" s="58">
        <f t="shared" si="0"/>
        <v>0</v>
      </c>
    </row>
    <row r="40" spans="1:9" ht="66" customHeight="1" x14ac:dyDescent="0.2">
      <c r="A40" s="12" t="s">
        <v>118</v>
      </c>
      <c r="B40" s="55"/>
      <c r="C40" s="56">
        <v>5900495064080</v>
      </c>
      <c r="D40" s="12" t="s">
        <v>163</v>
      </c>
      <c r="E40" s="12">
        <v>0.24</v>
      </c>
      <c r="F40" s="12">
        <v>10.31</v>
      </c>
      <c r="G40" s="12">
        <v>19.989999999999998</v>
      </c>
      <c r="H40" s="57"/>
      <c r="I40" s="58">
        <f t="shared" si="0"/>
        <v>0</v>
      </c>
    </row>
    <row r="41" spans="1:9" ht="66" customHeight="1" x14ac:dyDescent="0.2">
      <c r="A41" s="12" t="s">
        <v>119</v>
      </c>
      <c r="B41" s="59"/>
      <c r="C41" s="56">
        <v>5900495546135</v>
      </c>
      <c r="D41" s="12" t="s">
        <v>164</v>
      </c>
      <c r="E41" s="12">
        <v>0.24</v>
      </c>
      <c r="F41" s="12">
        <v>19.2</v>
      </c>
      <c r="G41" s="12">
        <v>34.99</v>
      </c>
      <c r="H41" s="57"/>
      <c r="I41" s="58">
        <f t="shared" si="0"/>
        <v>0</v>
      </c>
    </row>
    <row r="42" spans="1:9" ht="66" customHeight="1" x14ac:dyDescent="0.2">
      <c r="A42" s="12" t="s">
        <v>120</v>
      </c>
      <c r="B42" s="55"/>
      <c r="C42" s="56">
        <v>5900495453570</v>
      </c>
      <c r="D42" s="12" t="s">
        <v>165</v>
      </c>
      <c r="E42" s="12">
        <v>0.24</v>
      </c>
      <c r="F42" s="12">
        <v>18.05</v>
      </c>
      <c r="G42" s="12">
        <v>34.9</v>
      </c>
      <c r="H42" s="57"/>
      <c r="I42" s="58">
        <f t="shared" si="0"/>
        <v>0</v>
      </c>
    </row>
    <row r="43" spans="1:9" ht="66" customHeight="1" x14ac:dyDescent="0.2">
      <c r="A43" s="12" t="s">
        <v>121</v>
      </c>
      <c r="B43" s="59"/>
      <c r="C43" s="56">
        <v>5907457743212</v>
      </c>
      <c r="D43" s="12" t="s">
        <v>166</v>
      </c>
      <c r="E43" s="12">
        <v>0.24</v>
      </c>
      <c r="F43" s="12">
        <v>19.98</v>
      </c>
      <c r="G43" s="12">
        <v>39.9</v>
      </c>
      <c r="H43" s="57"/>
      <c r="I43" s="58">
        <f t="shared" si="0"/>
        <v>0</v>
      </c>
    </row>
    <row r="44" spans="1:9" ht="66" customHeight="1" x14ac:dyDescent="0.2">
      <c r="A44" s="12" t="s">
        <v>122</v>
      </c>
      <c r="B44" s="55"/>
      <c r="C44" s="56">
        <v>5900495064103</v>
      </c>
      <c r="D44" s="12" t="s">
        <v>167</v>
      </c>
      <c r="E44" s="12">
        <v>0.24</v>
      </c>
      <c r="F44" s="12">
        <v>8.5500000000000007</v>
      </c>
      <c r="G44" s="12">
        <v>19.989999999999998</v>
      </c>
      <c r="H44" s="57"/>
      <c r="I44" s="58">
        <f t="shared" si="0"/>
        <v>0</v>
      </c>
    </row>
    <row r="45" spans="1:9" ht="66" customHeight="1" x14ac:dyDescent="0.2">
      <c r="A45" s="12" t="s">
        <v>123</v>
      </c>
      <c r="B45" s="59"/>
      <c r="C45" s="56">
        <v>5900495454249</v>
      </c>
      <c r="D45" s="12" t="s">
        <v>168</v>
      </c>
      <c r="E45" s="12">
        <v>0.24</v>
      </c>
      <c r="F45" s="12">
        <v>8.51</v>
      </c>
      <c r="G45" s="12">
        <v>14.99</v>
      </c>
      <c r="H45" s="57"/>
      <c r="I45" s="58">
        <f t="shared" si="0"/>
        <v>0</v>
      </c>
    </row>
    <row r="46" spans="1:9" ht="66" customHeight="1" x14ac:dyDescent="0.2">
      <c r="A46" s="12" t="s">
        <v>124</v>
      </c>
      <c r="B46" s="55"/>
      <c r="C46" s="56">
        <v>5900495956170</v>
      </c>
      <c r="D46" s="12" t="s">
        <v>169</v>
      </c>
      <c r="E46" s="12">
        <v>0.24</v>
      </c>
      <c r="F46" s="12">
        <v>9.1</v>
      </c>
      <c r="G46" s="12">
        <v>19.989999999999998</v>
      </c>
      <c r="H46" s="57"/>
      <c r="I46" s="58">
        <f t="shared" si="0"/>
        <v>0</v>
      </c>
    </row>
    <row r="47" spans="1:9" ht="66" customHeight="1" x14ac:dyDescent="0.2">
      <c r="A47" s="12" t="s">
        <v>125</v>
      </c>
      <c r="B47" s="59"/>
      <c r="C47" s="56">
        <v>5900495949646</v>
      </c>
      <c r="D47" s="12" t="s">
        <v>170</v>
      </c>
      <c r="E47" s="12">
        <v>0.24</v>
      </c>
      <c r="F47" s="12">
        <v>4.4000000000000004</v>
      </c>
      <c r="G47" s="12">
        <v>19.989999999999998</v>
      </c>
      <c r="H47" s="57"/>
      <c r="I47" s="58">
        <f t="shared" si="0"/>
        <v>0</v>
      </c>
    </row>
    <row r="48" spans="1:9" ht="66" customHeight="1" x14ac:dyDescent="0.2">
      <c r="A48" s="12" t="s">
        <v>126</v>
      </c>
      <c r="B48" s="55"/>
      <c r="C48" s="56">
        <v>5900495454423</v>
      </c>
      <c r="D48" s="12" t="s">
        <v>171</v>
      </c>
      <c r="E48" s="12">
        <v>0.24</v>
      </c>
      <c r="F48" s="12">
        <v>20.48</v>
      </c>
      <c r="G48" s="12">
        <v>34.99</v>
      </c>
      <c r="H48" s="57"/>
      <c r="I48" s="58">
        <f t="shared" ref="I48:I63" si="1">F48*H48</f>
        <v>0</v>
      </c>
    </row>
    <row r="49" spans="1:9" ht="66" customHeight="1" x14ac:dyDescent="0.2">
      <c r="A49" s="12" t="s">
        <v>127</v>
      </c>
      <c r="B49" s="59"/>
      <c r="C49" s="56">
        <v>5900495546159</v>
      </c>
      <c r="D49" s="12" t="s">
        <v>172</v>
      </c>
      <c r="E49" s="12">
        <v>0.24</v>
      </c>
      <c r="F49" s="12">
        <v>19.75</v>
      </c>
      <c r="G49" s="12">
        <v>34.99</v>
      </c>
      <c r="H49" s="57"/>
      <c r="I49" s="58">
        <f t="shared" si="1"/>
        <v>0</v>
      </c>
    </row>
    <row r="50" spans="1:9" ht="66" customHeight="1" x14ac:dyDescent="0.2">
      <c r="A50" s="12" t="s">
        <v>128</v>
      </c>
      <c r="B50" s="55"/>
      <c r="C50" s="56">
        <v>5900495546197</v>
      </c>
      <c r="D50" s="12" t="s">
        <v>173</v>
      </c>
      <c r="E50" s="12">
        <v>0.24</v>
      </c>
      <c r="F50" s="12">
        <v>18.420000000000002</v>
      </c>
      <c r="G50" s="12">
        <v>34.99</v>
      </c>
      <c r="H50" s="57"/>
      <c r="I50" s="58">
        <f t="shared" si="1"/>
        <v>0</v>
      </c>
    </row>
    <row r="51" spans="1:9" ht="66" customHeight="1" x14ac:dyDescent="0.2">
      <c r="A51" s="12" t="s">
        <v>129</v>
      </c>
      <c r="B51" s="59"/>
      <c r="C51" s="56">
        <v>5900495545855</v>
      </c>
      <c r="D51" s="12" t="s">
        <v>174</v>
      </c>
      <c r="E51" s="12">
        <v>0.24</v>
      </c>
      <c r="F51" s="12">
        <v>12.2</v>
      </c>
      <c r="G51" s="12">
        <v>24.9</v>
      </c>
      <c r="H51" s="57"/>
      <c r="I51" s="58">
        <f t="shared" si="1"/>
        <v>0</v>
      </c>
    </row>
    <row r="52" spans="1:9" ht="66" customHeight="1" x14ac:dyDescent="0.2">
      <c r="A52" s="12" t="s">
        <v>130</v>
      </c>
      <c r="B52" s="55"/>
      <c r="C52" s="56">
        <v>5907457763043</v>
      </c>
      <c r="D52" s="12" t="s">
        <v>175</v>
      </c>
      <c r="E52" s="12">
        <v>0.24</v>
      </c>
      <c r="F52" s="12">
        <v>12</v>
      </c>
      <c r="G52" s="12">
        <v>24.99</v>
      </c>
      <c r="H52" s="57"/>
      <c r="I52" s="58">
        <f t="shared" si="1"/>
        <v>0</v>
      </c>
    </row>
    <row r="53" spans="1:9" ht="66" customHeight="1" x14ac:dyDescent="0.2">
      <c r="A53" s="12" t="s">
        <v>131</v>
      </c>
      <c r="B53" s="59"/>
      <c r="C53" s="56">
        <v>5907457763029</v>
      </c>
      <c r="D53" s="12" t="s">
        <v>176</v>
      </c>
      <c r="E53" s="12">
        <v>0.24</v>
      </c>
      <c r="F53" s="12">
        <v>12</v>
      </c>
      <c r="G53" s="12">
        <v>24.9</v>
      </c>
      <c r="H53" s="57"/>
      <c r="I53" s="58">
        <f t="shared" si="1"/>
        <v>0</v>
      </c>
    </row>
    <row r="54" spans="1:9" ht="66" customHeight="1" x14ac:dyDescent="0.2">
      <c r="A54" s="12" t="s">
        <v>132</v>
      </c>
      <c r="B54" s="55"/>
      <c r="C54" s="56">
        <v>5907457763005</v>
      </c>
      <c r="D54" s="12" t="s">
        <v>177</v>
      </c>
      <c r="E54" s="12">
        <v>0.24</v>
      </c>
      <c r="F54" s="12">
        <v>15.91</v>
      </c>
      <c r="G54" s="12">
        <v>29.9</v>
      </c>
      <c r="H54" s="57"/>
      <c r="I54" s="58">
        <f t="shared" si="1"/>
        <v>0</v>
      </c>
    </row>
    <row r="55" spans="1:9" ht="66" customHeight="1" x14ac:dyDescent="0.2">
      <c r="A55" s="12" t="s">
        <v>133</v>
      </c>
      <c r="B55" s="59"/>
      <c r="C55" s="56">
        <v>5907457763036</v>
      </c>
      <c r="D55" s="12" t="s">
        <v>178</v>
      </c>
      <c r="E55" s="12">
        <v>0.24</v>
      </c>
      <c r="F55" s="12">
        <v>13.5</v>
      </c>
      <c r="G55" s="12">
        <v>26.99</v>
      </c>
      <c r="H55" s="57"/>
      <c r="I55" s="58">
        <f t="shared" si="1"/>
        <v>0</v>
      </c>
    </row>
    <row r="56" spans="1:9" ht="66" customHeight="1" x14ac:dyDescent="0.2">
      <c r="A56" s="12" t="s">
        <v>134</v>
      </c>
      <c r="B56" s="59"/>
      <c r="C56" s="56">
        <v>5900495157256</v>
      </c>
      <c r="D56" s="12" t="s">
        <v>179</v>
      </c>
      <c r="E56" s="12">
        <v>0.24</v>
      </c>
      <c r="F56" s="12">
        <v>7.66</v>
      </c>
      <c r="G56" s="12">
        <v>14.99</v>
      </c>
      <c r="H56" s="57"/>
      <c r="I56" s="58">
        <f t="shared" si="1"/>
        <v>0</v>
      </c>
    </row>
    <row r="57" spans="1:9" ht="66" customHeight="1" x14ac:dyDescent="0.2">
      <c r="A57" s="12" t="s">
        <v>135</v>
      </c>
      <c r="B57" s="55"/>
      <c r="C57" s="56">
        <v>5900495156563</v>
      </c>
      <c r="D57" s="12" t="s">
        <v>180</v>
      </c>
      <c r="E57" s="12">
        <v>0.24</v>
      </c>
      <c r="F57" s="12">
        <v>8.91</v>
      </c>
      <c r="G57" s="12">
        <v>16.989999999999998</v>
      </c>
      <c r="H57" s="57"/>
      <c r="I57" s="58">
        <f t="shared" si="1"/>
        <v>0</v>
      </c>
    </row>
    <row r="58" spans="1:9" ht="66" customHeight="1" x14ac:dyDescent="0.2">
      <c r="A58" s="12" t="s">
        <v>190</v>
      </c>
      <c r="B58" s="55"/>
      <c r="C58" s="56">
        <v>5906961927712</v>
      </c>
      <c r="D58" s="60" t="s">
        <v>191</v>
      </c>
      <c r="E58" s="12">
        <v>0.24</v>
      </c>
      <c r="F58" s="12">
        <v>18.5</v>
      </c>
      <c r="G58" s="12">
        <v>29.99</v>
      </c>
      <c r="H58" s="57"/>
      <c r="I58" s="58">
        <f t="shared" si="1"/>
        <v>0</v>
      </c>
    </row>
    <row r="59" spans="1:9" ht="66" customHeight="1" x14ac:dyDescent="0.2">
      <c r="A59" s="12" t="s">
        <v>188</v>
      </c>
      <c r="B59" s="55"/>
      <c r="C59" s="56">
        <v>5906961927859</v>
      </c>
      <c r="D59" s="60" t="s">
        <v>189</v>
      </c>
      <c r="E59" s="12">
        <v>0.24</v>
      </c>
      <c r="F59" s="12">
        <v>15.5</v>
      </c>
      <c r="G59" s="12">
        <v>29.99</v>
      </c>
      <c r="H59" s="57"/>
      <c r="I59" s="58">
        <f t="shared" si="1"/>
        <v>0</v>
      </c>
    </row>
    <row r="60" spans="1:9" ht="66" customHeight="1" x14ac:dyDescent="0.2">
      <c r="A60" s="12" t="s">
        <v>136</v>
      </c>
      <c r="B60" s="59"/>
      <c r="C60" s="56">
        <v>5906961945761</v>
      </c>
      <c r="D60" s="12" t="s">
        <v>181</v>
      </c>
      <c r="E60" s="12">
        <v>0.24</v>
      </c>
      <c r="F60" s="12">
        <v>18.5</v>
      </c>
      <c r="G60" s="12">
        <v>29.99</v>
      </c>
      <c r="H60" s="57"/>
      <c r="I60" s="58">
        <f t="shared" si="1"/>
        <v>0</v>
      </c>
    </row>
    <row r="61" spans="1:9" ht="66" customHeight="1" x14ac:dyDescent="0.2">
      <c r="A61" s="12" t="s">
        <v>186</v>
      </c>
      <c r="B61" s="59"/>
      <c r="C61" s="56">
        <v>5906961927835</v>
      </c>
      <c r="D61" s="60" t="s">
        <v>187</v>
      </c>
      <c r="E61" s="12">
        <v>0.24</v>
      </c>
      <c r="F61" s="12">
        <v>18.5</v>
      </c>
      <c r="G61" s="12">
        <v>29.99</v>
      </c>
      <c r="H61" s="57"/>
      <c r="I61" s="58">
        <f t="shared" si="1"/>
        <v>0</v>
      </c>
    </row>
    <row r="62" spans="1:9" ht="66" customHeight="1" x14ac:dyDescent="0.2">
      <c r="A62" s="12" t="s">
        <v>137</v>
      </c>
      <c r="B62" s="55"/>
      <c r="C62" s="56">
        <v>5906961927743</v>
      </c>
      <c r="D62" s="12" t="s">
        <v>182</v>
      </c>
      <c r="E62" s="12">
        <v>0.24</v>
      </c>
      <c r="F62" s="12">
        <v>14.5</v>
      </c>
      <c r="G62" s="12">
        <v>29.99</v>
      </c>
      <c r="H62" s="57"/>
      <c r="I62" s="58">
        <f t="shared" si="1"/>
        <v>0</v>
      </c>
    </row>
    <row r="63" spans="1:9" ht="66" customHeight="1" x14ac:dyDescent="0.2">
      <c r="A63" s="12" t="s">
        <v>138</v>
      </c>
      <c r="B63" s="59"/>
      <c r="C63" s="56">
        <v>5900495949400</v>
      </c>
      <c r="D63" s="12" t="s">
        <v>183</v>
      </c>
      <c r="E63" s="12">
        <v>0.24</v>
      </c>
      <c r="F63" s="12">
        <v>7.83</v>
      </c>
      <c r="G63" s="12">
        <v>14.99</v>
      </c>
      <c r="H63" s="57"/>
      <c r="I63" s="58">
        <f t="shared" si="1"/>
        <v>0</v>
      </c>
    </row>
    <row r="65" spans="1:9" x14ac:dyDescent="0.2">
      <c r="A65" s="47" t="s">
        <v>22</v>
      </c>
      <c r="B65" s="47"/>
      <c r="C65" s="47"/>
      <c r="D65" s="47"/>
      <c r="E65" s="47"/>
      <c r="F65" s="47"/>
      <c r="G65" s="47"/>
      <c r="H65" s="47"/>
      <c r="I65" s="4">
        <f>SUM(I16:I63)</f>
        <v>0</v>
      </c>
    </row>
    <row r="66" spans="1:9" x14ac:dyDescent="0.2">
      <c r="A66" s="43" t="s">
        <v>23</v>
      </c>
      <c r="B66" s="43"/>
      <c r="C66" s="43"/>
      <c r="D66" s="43"/>
      <c r="E66" s="43"/>
      <c r="F66" s="43"/>
      <c r="G66" s="43"/>
      <c r="H66" s="43"/>
      <c r="I66" s="5">
        <f>SUM(H16:H63)</f>
        <v>0</v>
      </c>
    </row>
    <row r="69" spans="1:9" x14ac:dyDescent="0.2">
      <c r="A69" s="2" t="s">
        <v>24</v>
      </c>
      <c r="B69" s="2"/>
      <c r="G69" s="2" t="s">
        <v>25</v>
      </c>
    </row>
  </sheetData>
  <autoFilter ref="A15:I63" xr:uid="{00000000-0001-0000-0000-000000000000}"/>
  <mergeCells count="11">
    <mergeCell ref="A1:D1"/>
    <mergeCell ref="G1:H1"/>
    <mergeCell ref="A6:D6"/>
    <mergeCell ref="C7:F7"/>
    <mergeCell ref="C8:F8"/>
    <mergeCell ref="A66:H66"/>
    <mergeCell ref="C9:F9"/>
    <mergeCell ref="C10:F10"/>
    <mergeCell ref="A12:I12"/>
    <mergeCell ref="A13:I13"/>
    <mergeCell ref="A65:H65"/>
  </mergeCells>
  <pageMargins left="0.4" right="0.4" top="0.5" bottom="0.5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0B38-783D-C54B-A3C5-C10FC3175051}">
  <dimension ref="A1:T61"/>
  <sheetViews>
    <sheetView topLeftCell="A37" workbookViewId="0">
      <selection activeCell="E67" sqref="E67"/>
    </sheetView>
  </sheetViews>
  <sheetFormatPr baseColWidth="10" defaultRowHeight="15" x14ac:dyDescent="0.2"/>
  <cols>
    <col min="2" max="2" width="16.6640625" customWidth="1"/>
    <col min="3" max="3" width="63.5" customWidth="1"/>
    <col min="4" max="4" width="60.1640625" customWidth="1"/>
    <col min="5" max="5" width="14.83203125" customWidth="1"/>
    <col min="11" max="11" width="14.1640625" customWidth="1"/>
    <col min="12" max="12" width="13.6640625" customWidth="1"/>
    <col min="13" max="13" width="14.1640625" customWidth="1"/>
  </cols>
  <sheetData>
    <row r="1" spans="1:20" x14ac:dyDescent="0.2">
      <c r="A1" t="s">
        <v>28</v>
      </c>
      <c r="B1" s="10" t="s">
        <v>29</v>
      </c>
      <c r="C1" s="11" t="s">
        <v>30</v>
      </c>
      <c r="D1" s="11" t="s">
        <v>30</v>
      </c>
      <c r="E1" s="22" t="s">
        <v>31</v>
      </c>
      <c r="F1" s="23" t="s">
        <v>32</v>
      </c>
      <c r="G1" s="23" t="s">
        <v>33</v>
      </c>
      <c r="H1" s="23" t="s">
        <v>34</v>
      </c>
      <c r="I1" s="23" t="s">
        <v>35</v>
      </c>
      <c r="J1" s="23" t="s">
        <v>36</v>
      </c>
      <c r="K1" s="23" t="s">
        <v>37</v>
      </c>
      <c r="L1" s="23" t="s">
        <v>38</v>
      </c>
      <c r="M1" s="23" t="s">
        <v>39</v>
      </c>
      <c r="N1" s="23" t="s">
        <v>40</v>
      </c>
      <c r="O1" s="24" t="s">
        <v>41</v>
      </c>
      <c r="P1" s="24"/>
      <c r="Q1" s="21" t="s">
        <v>42</v>
      </c>
      <c r="R1" s="21" t="s">
        <v>43</v>
      </c>
      <c r="S1" s="21" t="s">
        <v>44</v>
      </c>
      <c r="T1" s="21" t="s">
        <v>45</v>
      </c>
    </row>
    <row r="2" spans="1:20" ht="30" x14ac:dyDescent="0.2">
      <c r="A2" s="12">
        <f>'Bon de commande'!B16</f>
        <v>0</v>
      </c>
      <c r="B2" s="13" t="str">
        <f>'Bon de commande'!A16</f>
        <v>FLN001</v>
      </c>
      <c r="C2" s="14" t="str">
        <f>'Bon de commande'!D16</f>
        <v>Neon ART LED PUNK TEDDY BEAR pink-yellow FLA01</v>
      </c>
      <c r="D2" s="14" t="str">
        <f>'Bon de commande'!D16</f>
        <v>Neon ART LED PUNK TEDDY BEAR pink-yellow FLA01</v>
      </c>
      <c r="E2" s="16">
        <f>'Bon de commande'!C16</f>
        <v>5900495064165</v>
      </c>
      <c r="F2" s="17">
        <v>1</v>
      </c>
      <c r="G2" s="17">
        <v>1</v>
      </c>
      <c r="H2" s="17" t="s">
        <v>46</v>
      </c>
      <c r="I2" s="17">
        <v>1</v>
      </c>
      <c r="J2" s="18">
        <f>'Bon de commande'!E16</f>
        <v>0.24</v>
      </c>
      <c r="K2" s="18">
        <f>'Bon de commande'!F16+J2</f>
        <v>13.24</v>
      </c>
      <c r="L2" s="18"/>
      <c r="M2" s="18">
        <f>K2</f>
        <v>13.24</v>
      </c>
      <c r="N2" s="19">
        <v>20</v>
      </c>
      <c r="O2" s="19">
        <f>'Bon de commande'!G16</f>
        <v>24.9</v>
      </c>
      <c r="P2" s="19"/>
      <c r="Q2" s="21">
        <v>60</v>
      </c>
      <c r="R2" s="21">
        <v>62</v>
      </c>
      <c r="S2" s="21">
        <v>6230</v>
      </c>
      <c r="T2" s="21">
        <v>1</v>
      </c>
    </row>
    <row r="3" spans="1:20" x14ac:dyDescent="0.2">
      <c r="A3" s="12">
        <f>'Bon de commande'!B17</f>
        <v>0</v>
      </c>
      <c r="B3" s="13" t="str">
        <f>'Bon de commande'!A17</f>
        <v>FLN002</v>
      </c>
      <c r="C3" s="14" t="str">
        <f>'Bon de commande'!D17</f>
        <v>Neon ART LED GANGSTA MONKEY multicolor FLA03</v>
      </c>
      <c r="D3" s="14" t="str">
        <f>'Bon de commande'!D17</f>
        <v>Neon ART LED GANGSTA MONKEY multicolor FLA03</v>
      </c>
      <c r="E3" s="16">
        <f>'Bon de commande'!C17</f>
        <v>5900495974235</v>
      </c>
      <c r="F3" s="20">
        <v>1</v>
      </c>
      <c r="G3" s="20">
        <v>1</v>
      </c>
      <c r="H3" s="20" t="s">
        <v>46</v>
      </c>
      <c r="I3" s="20">
        <v>1</v>
      </c>
      <c r="J3" s="18">
        <f>'Bon de commande'!E17</f>
        <v>0.24</v>
      </c>
      <c r="K3" s="18">
        <f>'Bon de commande'!F17+J3</f>
        <v>17.79</v>
      </c>
      <c r="L3" s="18"/>
      <c r="M3" s="18">
        <f t="shared" ref="M3:M6" si="0">K3</f>
        <v>17.79</v>
      </c>
      <c r="N3" s="19">
        <v>20</v>
      </c>
      <c r="O3" s="19">
        <f>'Bon de commande'!G17</f>
        <v>34.99</v>
      </c>
      <c r="Q3" s="12">
        <v>60</v>
      </c>
      <c r="R3" s="12">
        <v>62</v>
      </c>
      <c r="S3" s="12">
        <v>6230</v>
      </c>
      <c r="T3" s="12">
        <v>1</v>
      </c>
    </row>
    <row r="4" spans="1:20" x14ac:dyDescent="0.2">
      <c r="A4" s="12">
        <f>'Bon de commande'!B18</f>
        <v>0</v>
      </c>
      <c r="B4" s="13" t="str">
        <f>'Bon de commande'!A18</f>
        <v>FLN003</v>
      </c>
      <c r="C4" s="14" t="str">
        <f>'Bon de commande'!D18</f>
        <v>Neon ART LED CAT DREAMER multicolor FLA04</v>
      </c>
      <c r="D4" s="14" t="str">
        <f>'Bon de commande'!D18</f>
        <v>Neon ART LED CAT DREAMER multicolor FLA04</v>
      </c>
      <c r="E4" s="16">
        <f>'Bon de commande'!C18</f>
        <v>5900495454225</v>
      </c>
      <c r="F4" s="17">
        <v>1</v>
      </c>
      <c r="G4" s="17">
        <v>1</v>
      </c>
      <c r="H4" s="17" t="s">
        <v>46</v>
      </c>
      <c r="I4" s="17">
        <v>1</v>
      </c>
      <c r="J4" s="18">
        <f>'Bon de commande'!E18</f>
        <v>0.24</v>
      </c>
      <c r="K4" s="18">
        <f>'Bon de commande'!F18+J4</f>
        <v>13.24</v>
      </c>
      <c r="L4" s="18"/>
      <c r="M4" s="18">
        <f t="shared" si="0"/>
        <v>13.24</v>
      </c>
      <c r="N4" s="19">
        <v>20</v>
      </c>
      <c r="O4" s="19">
        <f>'Bon de commande'!G18</f>
        <v>24.99</v>
      </c>
      <c r="Q4" s="21">
        <v>60</v>
      </c>
      <c r="R4" s="21">
        <v>62</v>
      </c>
      <c r="S4" s="21">
        <v>6230</v>
      </c>
      <c r="T4" s="21">
        <v>1</v>
      </c>
    </row>
    <row r="5" spans="1:20" x14ac:dyDescent="0.2">
      <c r="A5" s="12">
        <f>'Bon de commande'!B19</f>
        <v>0</v>
      </c>
      <c r="B5" s="13" t="str">
        <f>'Bon de commande'!A19</f>
        <v>FLN004</v>
      </c>
      <c r="C5" s="14" t="str">
        <f>'Bon de commande'!D19</f>
        <v>Neon ART LED POWER WOMAN yellow-purple FLA02</v>
      </c>
      <c r="D5" s="14" t="str">
        <f>'Bon de commande'!D19</f>
        <v>Neon ART LED POWER WOMAN yellow-purple FLA02</v>
      </c>
      <c r="E5" s="16">
        <f>'Bon de commande'!C19</f>
        <v>5900495064073</v>
      </c>
      <c r="F5" s="20">
        <v>1</v>
      </c>
      <c r="G5" s="20">
        <v>1</v>
      </c>
      <c r="H5" s="20" t="s">
        <v>46</v>
      </c>
      <c r="I5" s="20">
        <v>1</v>
      </c>
      <c r="J5" s="18">
        <f>'Bon de commande'!E19</f>
        <v>0.24</v>
      </c>
      <c r="K5" s="18">
        <f>'Bon de commande'!F19+J5</f>
        <v>19.239999999999998</v>
      </c>
      <c r="L5" s="18"/>
      <c r="M5" s="18">
        <f t="shared" si="0"/>
        <v>19.239999999999998</v>
      </c>
      <c r="N5" s="19">
        <v>20</v>
      </c>
      <c r="O5" s="19">
        <f>'Bon de commande'!G19</f>
        <v>34.99</v>
      </c>
      <c r="Q5" s="12">
        <v>60</v>
      </c>
      <c r="R5" s="12">
        <v>62</v>
      </c>
      <c r="S5" s="12">
        <v>6230</v>
      </c>
      <c r="T5" s="12">
        <v>1</v>
      </c>
    </row>
    <row r="6" spans="1:20" x14ac:dyDescent="0.2">
      <c r="A6" s="12">
        <f>'Bon de commande'!B20</f>
        <v>0</v>
      </c>
      <c r="B6" s="13" t="str">
        <f>'Bon de commande'!A20</f>
        <v>FLN005</v>
      </c>
      <c r="C6" s="14" t="str">
        <f>'Bon de commande'!D20</f>
        <v>Neon PLEXI LED ASTRONAUT multicolor FPNE22 Forever Light dont 0,24 deee</v>
      </c>
      <c r="D6" s="14" t="str">
        <f>'Bon de commande'!D20</f>
        <v>Neon PLEXI LED ASTRONAUT multicolor FPNE22 Forever Light dont 0,24 deee</v>
      </c>
      <c r="E6" s="16">
        <f>'Bon de commande'!C20</f>
        <v>5907457743205</v>
      </c>
      <c r="F6" s="17">
        <v>1</v>
      </c>
      <c r="G6" s="17">
        <v>1</v>
      </c>
      <c r="H6" s="17" t="s">
        <v>46</v>
      </c>
      <c r="I6" s="17">
        <v>1</v>
      </c>
      <c r="J6" s="18">
        <f>'Bon de commande'!E20</f>
        <v>0.24</v>
      </c>
      <c r="K6" s="18">
        <f>'Bon de commande'!F20+J6</f>
        <v>14.24</v>
      </c>
      <c r="L6" s="18"/>
      <c r="M6" s="18">
        <f t="shared" si="0"/>
        <v>14.24</v>
      </c>
      <c r="N6" s="19">
        <v>20</v>
      </c>
      <c r="O6" s="19">
        <f>'Bon de commande'!G20</f>
        <v>29.9</v>
      </c>
      <c r="Q6" s="21">
        <v>60</v>
      </c>
      <c r="R6" s="21">
        <v>62</v>
      </c>
      <c r="S6" s="21">
        <v>6230</v>
      </c>
      <c r="T6" s="21">
        <v>1</v>
      </c>
    </row>
    <row r="7" spans="1:20" x14ac:dyDescent="0.2">
      <c r="A7" s="12">
        <f>'Bon de commande'!B21</f>
        <v>0</v>
      </c>
      <c r="B7" s="13" t="str">
        <f>'Bon de commande'!A21</f>
        <v>FLN006</v>
      </c>
      <c r="C7" s="14" t="str">
        <f>'Bon de commande'!D21</f>
        <v>Neon PLEXI LED GAME CONSOLE multicolor FPNE27 Forever Light</v>
      </c>
      <c r="D7" s="14" t="str">
        <f>'Bon de commande'!D21</f>
        <v>Neon PLEXI LED GAME CONSOLE multicolor FPNE27 Forever Light</v>
      </c>
      <c r="E7" s="16">
        <f>'Bon de commande'!C21</f>
        <v>5907457734760</v>
      </c>
      <c r="F7" s="20">
        <v>1</v>
      </c>
      <c r="G7" s="20">
        <v>1</v>
      </c>
      <c r="H7" s="20" t="s">
        <v>46</v>
      </c>
      <c r="I7" s="20">
        <v>1</v>
      </c>
      <c r="J7" s="18">
        <f>'Bon de commande'!E21</f>
        <v>0.24</v>
      </c>
      <c r="K7" s="18">
        <f>'Bon de commande'!F21+J7</f>
        <v>18.79</v>
      </c>
      <c r="L7" s="18"/>
      <c r="M7" s="18">
        <f t="shared" ref="M7:M30" si="1">K7</f>
        <v>18.79</v>
      </c>
      <c r="N7" s="19">
        <v>20</v>
      </c>
      <c r="O7" s="19">
        <f>'Bon de commande'!G21</f>
        <v>49.99</v>
      </c>
      <c r="Q7" s="12">
        <v>60</v>
      </c>
      <c r="R7" s="12">
        <v>62</v>
      </c>
      <c r="S7" s="12">
        <v>6230</v>
      </c>
      <c r="T7" s="12">
        <v>1</v>
      </c>
    </row>
    <row r="8" spans="1:20" x14ac:dyDescent="0.2">
      <c r="A8" s="12">
        <f>'Bon de commande'!B22</f>
        <v>0</v>
      </c>
      <c r="B8" s="13" t="str">
        <f>'Bon de commande'!A22</f>
        <v>FLN008</v>
      </c>
      <c r="C8" s="14" t="str">
        <f>'Bon de commande'!D22</f>
        <v>Neon PLEXI LED GAME ON multicolor FPNE23 Forever Light</v>
      </c>
      <c r="D8" s="14" t="str">
        <f>'Bon de commande'!D22</f>
        <v>Neon PLEXI LED GAME ON multicolor FPNE23 Forever Light</v>
      </c>
      <c r="E8" s="16">
        <f>'Bon de commande'!C22</f>
        <v>5907457734777</v>
      </c>
      <c r="F8" s="17">
        <v>1</v>
      </c>
      <c r="G8" s="17">
        <v>1</v>
      </c>
      <c r="H8" s="17" t="s">
        <v>46</v>
      </c>
      <c r="I8" s="17">
        <v>1</v>
      </c>
      <c r="J8" s="18">
        <f>'Bon de commande'!E22</f>
        <v>0.24</v>
      </c>
      <c r="K8" s="18">
        <f>'Bon de commande'!F22+J8</f>
        <v>19.91</v>
      </c>
      <c r="L8" s="18"/>
      <c r="M8" s="18">
        <f t="shared" si="1"/>
        <v>19.91</v>
      </c>
      <c r="N8" s="19">
        <v>20</v>
      </c>
      <c r="O8" s="19">
        <f>'Bon de commande'!G22</f>
        <v>34.99</v>
      </c>
      <c r="Q8" s="21">
        <v>60</v>
      </c>
      <c r="R8" s="21">
        <v>62</v>
      </c>
      <c r="S8" s="21">
        <v>6230</v>
      </c>
      <c r="T8" s="21">
        <v>1</v>
      </c>
    </row>
    <row r="9" spans="1:20" ht="30" x14ac:dyDescent="0.2">
      <c r="A9" s="12">
        <f>'Bon de commande'!B23</f>
        <v>0</v>
      </c>
      <c r="B9" s="13" t="str">
        <f>'Bon de commande'!A23</f>
        <v>FLN009</v>
      </c>
      <c r="C9" s="14" t="str">
        <f>'Bon de commande'!D23</f>
        <v>Neon LED Light BANANA white yellow Bat + USB FLNE10 Forever Light</v>
      </c>
      <c r="D9" s="14" t="str">
        <f>'Bon de commande'!D23</f>
        <v>Neon LED Light BANANA white yellow Bat + USB FLNE10 Forever Light</v>
      </c>
      <c r="E9" s="16">
        <f>'Bon de commande'!C23</f>
        <v>5900495956163</v>
      </c>
      <c r="F9" s="20">
        <v>1</v>
      </c>
      <c r="G9" s="20">
        <v>1</v>
      </c>
      <c r="H9" s="20" t="s">
        <v>46</v>
      </c>
      <c r="I9" s="20">
        <v>1</v>
      </c>
      <c r="J9" s="18">
        <f>'Bon de commande'!E23</f>
        <v>0.24</v>
      </c>
      <c r="K9" s="18">
        <f>'Bon de commande'!F23+J9</f>
        <v>11.450000000000001</v>
      </c>
      <c r="L9" s="18"/>
      <c r="M9" s="18">
        <f t="shared" si="1"/>
        <v>11.450000000000001</v>
      </c>
      <c r="N9" s="19">
        <v>20</v>
      </c>
      <c r="O9" s="19">
        <f>'Bon de commande'!G23</f>
        <v>24.99</v>
      </c>
      <c r="Q9" s="12">
        <v>60</v>
      </c>
      <c r="R9" s="12">
        <v>62</v>
      </c>
      <c r="S9" s="12">
        <v>6230</v>
      </c>
      <c r="T9" s="12">
        <v>1</v>
      </c>
    </row>
    <row r="10" spans="1:20" x14ac:dyDescent="0.2">
      <c r="A10" s="12">
        <f>'Bon de commande'!B24</f>
        <v>0</v>
      </c>
      <c r="B10" s="13" t="str">
        <f>'Bon de commande'!A24</f>
        <v>FLN012</v>
      </c>
      <c r="C10" s="14" t="str">
        <f>'Bon de commande'!D24</f>
        <v>Neon LED Light BOLT red Bat + USB FLNEO6 Dimensions (mm) LxWxH:34 x 2 x 13 cm</v>
      </c>
      <c r="D10" s="14" t="str">
        <f>'Bon de commande'!D24</f>
        <v>Neon LED Light BOLT red Bat + USB FLNEO6 Dimensions (mm) LxWxH:34 x 2 x 13 cm</v>
      </c>
      <c r="E10" s="16">
        <f>'Bon de commande'!C24</f>
        <v>5900495949394</v>
      </c>
      <c r="F10" s="17">
        <v>1</v>
      </c>
      <c r="G10" s="17">
        <v>1</v>
      </c>
      <c r="H10" s="17" t="s">
        <v>46</v>
      </c>
      <c r="I10" s="17">
        <v>1</v>
      </c>
      <c r="J10" s="18">
        <f>'Bon de commande'!E24</f>
        <v>0.24</v>
      </c>
      <c r="K10" s="18">
        <f>'Bon de commande'!F24+J10</f>
        <v>8.27</v>
      </c>
      <c r="L10" s="18"/>
      <c r="M10" s="18">
        <f t="shared" si="1"/>
        <v>8.27</v>
      </c>
      <c r="N10" s="19">
        <v>20</v>
      </c>
      <c r="O10" s="19">
        <f>'Bon de commande'!G24</f>
        <v>24.99</v>
      </c>
      <c r="Q10" s="21">
        <v>60</v>
      </c>
      <c r="R10" s="21">
        <v>62</v>
      </c>
      <c r="S10" s="21">
        <v>6230</v>
      </c>
      <c r="T10" s="21">
        <v>1</v>
      </c>
    </row>
    <row r="11" spans="1:20" x14ac:dyDescent="0.2">
      <c r="A11" s="12">
        <f>'Bon de commande'!B25</f>
        <v>0</v>
      </c>
      <c r="B11" s="13" t="str">
        <f>'Bon de commande'!A25</f>
        <v>FLN013</v>
      </c>
      <c r="C11" s="14" t="str">
        <f>'Bon de commande'!D25</f>
        <v>Neon LED Light BUTTERFLY pink NNE03 Dimensions (mm) LxWxH: 190 x 19 x 275 mm</v>
      </c>
      <c r="D11" s="14" t="str">
        <f>'Bon de commande'!D25</f>
        <v>Neon LED Light BUTTERFLY pink NNE03 Dimensions (mm) LxWxH: 190 x 19 x 275 mm</v>
      </c>
      <c r="E11" s="16">
        <f>'Bon de commande'!C25</f>
        <v>5900495060235</v>
      </c>
      <c r="F11" s="20">
        <v>1</v>
      </c>
      <c r="G11" s="20">
        <v>1</v>
      </c>
      <c r="H11" s="20" t="s">
        <v>46</v>
      </c>
      <c r="I11" s="20">
        <v>1</v>
      </c>
      <c r="J11" s="18">
        <f>'Bon de commande'!E25</f>
        <v>0.24</v>
      </c>
      <c r="K11" s="18">
        <f>'Bon de commande'!F25+J11</f>
        <v>8.24</v>
      </c>
      <c r="L11" s="18"/>
      <c r="M11" s="18">
        <f t="shared" si="1"/>
        <v>8.24</v>
      </c>
      <c r="N11" s="19">
        <v>20</v>
      </c>
      <c r="O11" s="19">
        <f>'Bon de commande'!G25</f>
        <v>19.989999999999998</v>
      </c>
      <c r="Q11" s="12">
        <v>60</v>
      </c>
      <c r="R11" s="12">
        <v>62</v>
      </c>
      <c r="S11" s="12">
        <v>6230</v>
      </c>
      <c r="T11" s="12">
        <v>1</v>
      </c>
    </row>
    <row r="12" spans="1:20" x14ac:dyDescent="0.2">
      <c r="A12" s="12">
        <f>'Bon de commande'!B26</f>
        <v>0</v>
      </c>
      <c r="B12" s="13" t="str">
        <f>'Bon de commande'!A26</f>
        <v>FLN014</v>
      </c>
      <c r="C12" s="14" t="str">
        <f>'Bon de commande'!D26</f>
        <v>Neon LED Light CAT turquoise NNE24 dont 0,24 deee dim : 23,5 * 17 cm</v>
      </c>
      <c r="D12" s="14" t="str">
        <f>'Bon de commande'!D26</f>
        <v>Neon LED Light CAT turquoise NNE24 dont 0,24 deee dim : 23,5 * 17 cm</v>
      </c>
      <c r="E12" s="16">
        <f>'Bon de commande'!C26</f>
        <v>5907457773479</v>
      </c>
      <c r="F12" s="17">
        <v>1</v>
      </c>
      <c r="G12" s="17">
        <v>1</v>
      </c>
      <c r="H12" s="17" t="s">
        <v>46</v>
      </c>
      <c r="I12" s="17">
        <v>1</v>
      </c>
      <c r="J12" s="18">
        <f>'Bon de commande'!E26</f>
        <v>0.24</v>
      </c>
      <c r="K12" s="18">
        <f>'Bon de commande'!F26+J12</f>
        <v>7.82</v>
      </c>
      <c r="L12" s="18"/>
      <c r="M12" s="18">
        <f t="shared" si="1"/>
        <v>7.82</v>
      </c>
      <c r="N12" s="19">
        <v>20</v>
      </c>
      <c r="O12" s="19">
        <f>'Bon de commande'!G26</f>
        <v>19.989999999999998</v>
      </c>
      <c r="Q12" s="21">
        <v>60</v>
      </c>
      <c r="R12" s="21">
        <v>62</v>
      </c>
      <c r="S12" s="21">
        <v>6230</v>
      </c>
      <c r="T12" s="21">
        <v>1</v>
      </c>
    </row>
    <row r="13" spans="1:20" ht="30" x14ac:dyDescent="0.2">
      <c r="A13" s="12">
        <f>'Bon de commande'!B27</f>
        <v>0</v>
      </c>
      <c r="B13" s="13" t="str">
        <f>'Bon de commande'!A27</f>
        <v>FLN015</v>
      </c>
      <c r="C13" s="14" t="str">
        <f>'Bon de commande'!D27</f>
        <v>Neon LED Light CAT warm white Bat + USB FLNEO3 Dimensions (mm) LxWxH:170 x 20 x 235 mm</v>
      </c>
      <c r="D13" s="14" t="str">
        <f>'Bon de commande'!D27</f>
        <v>Neon LED Light CAT warm white Bat + USB FLNEO3 Dimensions (mm) LxWxH:170 x 20 x 235 mm</v>
      </c>
      <c r="E13" s="16">
        <f>'Bon de commande'!C27</f>
        <v>5900495949356</v>
      </c>
      <c r="F13" s="20">
        <v>1</v>
      </c>
      <c r="G13" s="20">
        <v>1</v>
      </c>
      <c r="H13" s="20" t="s">
        <v>46</v>
      </c>
      <c r="I13" s="20">
        <v>1</v>
      </c>
      <c r="J13" s="18">
        <f>'Bon de commande'!E27</f>
        <v>0.24</v>
      </c>
      <c r="K13" s="18">
        <f>'Bon de commande'!F27+J13</f>
        <v>7.26</v>
      </c>
      <c r="L13" s="18"/>
      <c r="M13" s="18">
        <f t="shared" si="1"/>
        <v>7.26</v>
      </c>
      <c r="N13" s="19">
        <v>20</v>
      </c>
      <c r="O13" s="19">
        <f>'Bon de commande'!G27</f>
        <v>24.99</v>
      </c>
      <c r="Q13" s="12">
        <v>60</v>
      </c>
      <c r="R13" s="12">
        <v>62</v>
      </c>
      <c r="S13" s="12">
        <v>6230</v>
      </c>
      <c r="T13" s="12">
        <v>1</v>
      </c>
    </row>
    <row r="14" spans="1:20" x14ac:dyDescent="0.2">
      <c r="A14" s="12">
        <f>'Bon de commande'!B28</f>
        <v>0</v>
      </c>
      <c r="B14" s="13" t="str">
        <f>'Bon de commande'!A28</f>
        <v>FLN016</v>
      </c>
      <c r="C14" s="14" t="str">
        <f>'Bon de commande'!D28</f>
        <v>Neon LED Light CAT pink Bat + USB FLNEO4 Dimensions (mm) LxWxH:170 x 20 x 235 mm</v>
      </c>
      <c r="D14" s="14" t="str">
        <f>'Bon de commande'!D28</f>
        <v>Neon LED Light CAT pink Bat + USB FLNEO4 Dimensions (mm) LxWxH:170 x 20 x 235 mm</v>
      </c>
      <c r="E14" s="16">
        <f>'Bon de commande'!C28</f>
        <v>5900495949363</v>
      </c>
      <c r="F14" s="17">
        <v>1</v>
      </c>
      <c r="G14" s="17">
        <v>1</v>
      </c>
      <c r="H14" s="17" t="s">
        <v>46</v>
      </c>
      <c r="I14" s="17">
        <v>1</v>
      </c>
      <c r="J14" s="18">
        <f>'Bon de commande'!E28</f>
        <v>0.24</v>
      </c>
      <c r="K14" s="18">
        <f>'Bon de commande'!F28+J14</f>
        <v>7.26</v>
      </c>
      <c r="L14" s="18"/>
      <c r="M14" s="18">
        <f t="shared" si="1"/>
        <v>7.26</v>
      </c>
      <c r="N14" s="19">
        <v>20</v>
      </c>
      <c r="O14" s="19">
        <f>'Bon de commande'!G28</f>
        <v>19.989999999999998</v>
      </c>
      <c r="Q14" s="21">
        <v>60</v>
      </c>
      <c r="R14" s="21">
        <v>62</v>
      </c>
      <c r="S14" s="21">
        <v>6230</v>
      </c>
      <c r="T14" s="21">
        <v>1</v>
      </c>
    </row>
    <row r="15" spans="1:20" x14ac:dyDescent="0.2">
      <c r="A15" s="12">
        <f>'Bon de commande'!B29</f>
        <v>0</v>
      </c>
      <c r="B15" s="13" t="str">
        <f>'Bon de commande'!A29</f>
        <v>FLN017</v>
      </c>
      <c r="C15" s="14" t="str">
        <f>'Bon de commande'!D29</f>
        <v>Neon LED RGB CAT FLRN03 + RC Forever Light Dimensions (mm) LxWxH:25,5 x 2 x 28,0 cm</v>
      </c>
      <c r="D15" s="14" t="str">
        <f>'Bon de commande'!D29</f>
        <v>Neon LED RGB CAT FLRN03 + RC Forever Light Dimensions (mm) LxWxH:25,5 x 2 x 28,0 cm</v>
      </c>
      <c r="E15" s="16">
        <f>'Bon de commande'!C29</f>
        <v>5900495398079</v>
      </c>
      <c r="F15" s="20">
        <v>1</v>
      </c>
      <c r="G15" s="20">
        <v>1</v>
      </c>
      <c r="H15" s="20" t="s">
        <v>46</v>
      </c>
      <c r="I15" s="20">
        <v>1</v>
      </c>
      <c r="J15" s="18">
        <f>'Bon de commande'!E29</f>
        <v>0.24</v>
      </c>
      <c r="K15" s="18">
        <f>'Bon de commande'!F29+J15</f>
        <v>14.200000000000001</v>
      </c>
      <c r="L15" s="18"/>
      <c r="M15" s="18">
        <f t="shared" si="1"/>
        <v>14.200000000000001</v>
      </c>
      <c r="N15" s="19">
        <v>20</v>
      </c>
      <c r="O15" s="19">
        <f>'Bon de commande'!G29</f>
        <v>24.99</v>
      </c>
      <c r="Q15" s="12">
        <v>60</v>
      </c>
      <c r="R15" s="12">
        <v>62</v>
      </c>
      <c r="S15" s="12">
        <v>6230</v>
      </c>
      <c r="T15" s="12">
        <v>1</v>
      </c>
    </row>
    <row r="16" spans="1:20" x14ac:dyDescent="0.2">
      <c r="A16" s="12">
        <f>'Bon de commande'!B30</f>
        <v>0</v>
      </c>
      <c r="B16" s="13" t="str">
        <f>'Bon de commande'!A30</f>
        <v>FLN018</v>
      </c>
      <c r="C16" s="14" t="str">
        <f>'Bon de commande'!D30</f>
        <v>Neon LED Light CHERRY green red NNE23 dim 22,5 * 19 cm</v>
      </c>
      <c r="D16" s="14" t="str">
        <f>'Bon de commande'!D30</f>
        <v>Neon LED Light CHERRY green red NNE23 dim 22,5 * 19 cm</v>
      </c>
      <c r="E16" s="16">
        <f>'Bon de commande'!C30</f>
        <v>5907457773462</v>
      </c>
      <c r="F16" s="17">
        <v>1</v>
      </c>
      <c r="G16" s="17">
        <v>1</v>
      </c>
      <c r="H16" s="17" t="s">
        <v>46</v>
      </c>
      <c r="I16" s="17">
        <v>1</v>
      </c>
      <c r="J16" s="18">
        <f>'Bon de commande'!E30</f>
        <v>0.24</v>
      </c>
      <c r="K16" s="18">
        <f>'Bon de commande'!F30+J16</f>
        <v>8</v>
      </c>
      <c r="L16" s="18"/>
      <c r="M16" s="18">
        <f t="shared" si="1"/>
        <v>8</v>
      </c>
      <c r="N16" s="19">
        <v>20</v>
      </c>
      <c r="O16" s="19">
        <f>'Bon de commande'!G30</f>
        <v>14.99</v>
      </c>
      <c r="Q16" s="21">
        <v>60</v>
      </c>
      <c r="R16" s="21">
        <v>62</v>
      </c>
      <c r="S16" s="21">
        <v>6230</v>
      </c>
      <c r="T16" s="21">
        <v>1</v>
      </c>
    </row>
    <row r="17" spans="1:20" x14ac:dyDescent="0.2">
      <c r="A17" s="12">
        <f>'Bon de commande'!B31</f>
        <v>0</v>
      </c>
      <c r="B17" s="13" t="str">
        <f>'Bon de commande'!A31</f>
        <v>FLN020</v>
      </c>
      <c r="C17" s="14" t="str">
        <f>'Bon de commande'!D31</f>
        <v>Neon LED RGB LOVE IN HEART FLRN02 + RC Forever Light 25,5 x 2 x 28,0 cm</v>
      </c>
      <c r="D17" s="14" t="str">
        <f>'Bon de commande'!D31</f>
        <v>Neon LED RGB LOVE IN HEART FLRN02 + RC Forever Light 25,5 x 2 x 28,0 cm</v>
      </c>
      <c r="E17" s="16">
        <f>'Bon de commande'!C31</f>
        <v>5900495396532</v>
      </c>
      <c r="F17" s="20">
        <v>1</v>
      </c>
      <c r="G17" s="20">
        <v>1</v>
      </c>
      <c r="H17" s="20" t="s">
        <v>46</v>
      </c>
      <c r="I17" s="20">
        <v>1</v>
      </c>
      <c r="J17" s="18">
        <f>'Bon de commande'!E31</f>
        <v>0.24</v>
      </c>
      <c r="K17" s="18">
        <f>'Bon de commande'!F31+J17</f>
        <v>14.64</v>
      </c>
      <c r="L17" s="18"/>
      <c r="M17" s="18">
        <f t="shared" si="1"/>
        <v>14.64</v>
      </c>
      <c r="N17" s="19">
        <v>20</v>
      </c>
      <c r="O17" s="19">
        <f>'Bon de commande'!G31</f>
        <v>26.99</v>
      </c>
      <c r="Q17" s="12">
        <v>60</v>
      </c>
      <c r="R17" s="12">
        <v>62</v>
      </c>
      <c r="S17" s="12">
        <v>6230</v>
      </c>
      <c r="T17" s="12">
        <v>1</v>
      </c>
    </row>
    <row r="18" spans="1:20" ht="30" x14ac:dyDescent="0.2">
      <c r="A18" s="12">
        <f>'Bon de commande'!B32</f>
        <v>0</v>
      </c>
      <c r="B18" s="13" t="str">
        <f>'Bon de commande'!A32</f>
        <v>FLN021</v>
      </c>
      <c r="C18" s="14" t="str">
        <f>'Bon de commande'!D32</f>
        <v>Neon LED Light DINOSAUR green NNE01 Dimensions (mm) LxWxH:23,5 x 2 x 24,5 cm</v>
      </c>
      <c r="D18" s="14" t="str">
        <f>'Bon de commande'!D32</f>
        <v>Neon LED Light DINOSAUR green NNE01 Dimensions (mm) LxWxH:23,5 x 2 x 24,5 cm</v>
      </c>
      <c r="E18" s="16">
        <f>'Bon de commande'!C32</f>
        <v>5900495064097</v>
      </c>
      <c r="F18" s="17">
        <v>1</v>
      </c>
      <c r="G18" s="17">
        <v>1</v>
      </c>
      <c r="H18" s="17" t="s">
        <v>46</v>
      </c>
      <c r="I18" s="17">
        <v>1</v>
      </c>
      <c r="J18" s="18">
        <f>'Bon de commande'!E32</f>
        <v>0.24</v>
      </c>
      <c r="K18" s="18">
        <f>'Bon de commande'!F32+J18</f>
        <v>7.24</v>
      </c>
      <c r="L18" s="18"/>
      <c r="M18" s="18">
        <f t="shared" si="1"/>
        <v>7.24</v>
      </c>
      <c r="N18" s="19">
        <v>20</v>
      </c>
      <c r="O18" s="19">
        <f>'Bon de commande'!G32</f>
        <v>10.99</v>
      </c>
      <c r="Q18" s="21">
        <v>60</v>
      </c>
      <c r="R18" s="21">
        <v>62</v>
      </c>
      <c r="S18" s="21">
        <v>6230</v>
      </c>
      <c r="T18" s="21">
        <v>1</v>
      </c>
    </row>
    <row r="19" spans="1:20" x14ac:dyDescent="0.2">
      <c r="A19" s="12">
        <f>'Bon de commande'!B33</f>
        <v>0</v>
      </c>
      <c r="B19" s="13" t="str">
        <f>'Bon de commande'!A33</f>
        <v>FLN022</v>
      </c>
      <c r="C19" s="14" t="str">
        <f>'Bon de commande'!D33</f>
        <v>Neon LED Light ELK multicolor Bat + USB FLNE12 Dimensions (mm) LxWxH:290 x 23 x 290 mm dont 0,24 deee</v>
      </c>
      <c r="D19" s="14" t="str">
        <f>'Bon de commande'!D33</f>
        <v>Neon LED Light ELK multicolor Bat + USB FLNE12 Dimensions (mm) LxWxH:290 x 23 x 290 mm dont 0,24 deee</v>
      </c>
      <c r="E19" s="16">
        <f>'Bon de commande'!C33</f>
        <v>5900495956187</v>
      </c>
      <c r="F19" s="20">
        <v>1</v>
      </c>
      <c r="G19" s="20">
        <v>1</v>
      </c>
      <c r="H19" s="20" t="s">
        <v>46</v>
      </c>
      <c r="I19" s="20">
        <v>1</v>
      </c>
      <c r="J19" s="18">
        <f>'Bon de commande'!E33</f>
        <v>0.24</v>
      </c>
      <c r="K19" s="18">
        <f>'Bon de commande'!F33+J19</f>
        <v>5.24</v>
      </c>
      <c r="L19" s="18"/>
      <c r="M19" s="18">
        <f t="shared" si="1"/>
        <v>5.24</v>
      </c>
      <c r="N19" s="19">
        <v>20</v>
      </c>
      <c r="O19" s="19">
        <f>'Bon de commande'!G33</f>
        <v>9.99</v>
      </c>
      <c r="Q19" s="12">
        <v>60</v>
      </c>
      <c r="R19" s="12">
        <v>62</v>
      </c>
      <c r="S19" s="12">
        <v>6230</v>
      </c>
      <c r="T19" s="12">
        <v>1</v>
      </c>
    </row>
    <row r="20" spans="1:20" x14ac:dyDescent="0.2">
      <c r="A20" s="12">
        <f>'Bon de commande'!B34</f>
        <v>0</v>
      </c>
      <c r="B20" s="13" t="str">
        <f>'Bon de commande'!A34</f>
        <v>FLN025</v>
      </c>
      <c r="C20" s="14" t="str">
        <f>'Bon de commande'!D34</f>
        <v>Neon LED Light HELLO pink white Bat + USB FLNE15 Dimensions (mm) LxWxH:290 x 23 x 290 mm</v>
      </c>
      <c r="D20" s="14" t="str">
        <f>'Bon de commande'!D34</f>
        <v>Neon LED Light HELLO pink white Bat + USB FLNE15 Dimensions (mm) LxWxH:290 x 23 x 290 mm</v>
      </c>
      <c r="E20" s="16">
        <f>'Bon de commande'!C34</f>
        <v>5900495956217</v>
      </c>
      <c r="F20" s="17">
        <v>1</v>
      </c>
      <c r="G20" s="17">
        <v>1</v>
      </c>
      <c r="H20" s="17" t="s">
        <v>46</v>
      </c>
      <c r="I20" s="17">
        <v>1</v>
      </c>
      <c r="J20" s="18">
        <f>'Bon de commande'!E34</f>
        <v>0.24</v>
      </c>
      <c r="K20" s="18">
        <f>'Bon de commande'!F34+J20</f>
        <v>11.98</v>
      </c>
      <c r="L20" s="18"/>
      <c r="M20" s="18">
        <f t="shared" si="1"/>
        <v>11.98</v>
      </c>
      <c r="N20" s="19">
        <v>20</v>
      </c>
      <c r="O20" s="19">
        <f>'Bon de commande'!G34</f>
        <v>24.99</v>
      </c>
      <c r="Q20" s="21">
        <v>60</v>
      </c>
      <c r="R20" s="21">
        <v>62</v>
      </c>
      <c r="S20" s="21">
        <v>6230</v>
      </c>
      <c r="T20" s="21">
        <v>1</v>
      </c>
    </row>
    <row r="21" spans="1:20" x14ac:dyDescent="0.2">
      <c r="A21" s="12">
        <f>'Bon de commande'!B35</f>
        <v>0</v>
      </c>
      <c r="B21" s="13" t="str">
        <f>'Bon de commande'!A35</f>
        <v>FLN027</v>
      </c>
      <c r="C21" s="14" t="str">
        <f>'Bon de commande'!D35</f>
        <v>Neon LED JURASSIC BABY DINO blue FLNJ01</v>
      </c>
      <c r="D21" s="14" t="str">
        <f>'Bon de commande'!D35</f>
        <v>Neon LED JURASSIC BABY DINO blue FLNJ01</v>
      </c>
      <c r="E21" s="16">
        <f>'Bon de commande'!C35</f>
        <v>5900495398161</v>
      </c>
      <c r="F21" s="20">
        <v>1</v>
      </c>
      <c r="G21" s="20">
        <v>1</v>
      </c>
      <c r="H21" s="20" t="s">
        <v>46</v>
      </c>
      <c r="I21" s="20">
        <v>1</v>
      </c>
      <c r="J21" s="18">
        <f>'Bon de commande'!E35</f>
        <v>0.24</v>
      </c>
      <c r="K21" s="18">
        <f>'Bon de commande'!F35+J21</f>
        <v>15.24</v>
      </c>
      <c r="L21" s="18"/>
      <c r="M21" s="18">
        <f t="shared" si="1"/>
        <v>15.24</v>
      </c>
      <c r="N21" s="19">
        <v>20</v>
      </c>
      <c r="O21" s="19">
        <f>'Bon de commande'!G35</f>
        <v>24.99</v>
      </c>
      <c r="Q21" s="12">
        <v>60</v>
      </c>
      <c r="R21" s="12">
        <v>62</v>
      </c>
      <c r="S21" s="12">
        <v>6230</v>
      </c>
      <c r="T21" s="12">
        <v>1</v>
      </c>
    </row>
    <row r="22" spans="1:20" x14ac:dyDescent="0.2">
      <c r="A22" s="12">
        <f>'Bon de commande'!B36</f>
        <v>0</v>
      </c>
      <c r="B22" s="13" t="str">
        <f>'Bon de commande'!A36</f>
        <v>FLN028</v>
      </c>
      <c r="C22" s="14" t="str">
        <f>'Bon de commande'!D36</f>
        <v>Neon LED JURASSIC CROC green FLNJ03</v>
      </c>
      <c r="D22" s="14" t="str">
        <f>'Bon de commande'!D36</f>
        <v>Neon LED JURASSIC CROC green FLNJ03</v>
      </c>
      <c r="E22" s="16">
        <f>'Bon de commande'!C36</f>
        <v>5900495399694</v>
      </c>
      <c r="F22" s="17">
        <v>1</v>
      </c>
      <c r="G22" s="17">
        <v>1</v>
      </c>
      <c r="H22" s="17" t="s">
        <v>46</v>
      </c>
      <c r="I22" s="17">
        <v>1</v>
      </c>
      <c r="J22" s="18">
        <f>'Bon de commande'!E36</f>
        <v>0.24</v>
      </c>
      <c r="K22" s="18">
        <f>'Bon de commande'!F36+J22</f>
        <v>8.8000000000000007</v>
      </c>
      <c r="L22" s="18"/>
      <c r="M22" s="18">
        <f t="shared" si="1"/>
        <v>8.8000000000000007</v>
      </c>
      <c r="N22" s="19">
        <v>20</v>
      </c>
      <c r="O22" s="19">
        <f>'Bon de commande'!G36</f>
        <v>19.899999999999999</v>
      </c>
      <c r="Q22" s="21">
        <v>60</v>
      </c>
      <c r="R22" s="21">
        <v>62</v>
      </c>
      <c r="S22" s="21">
        <v>6230</v>
      </c>
      <c r="T22" s="21">
        <v>1</v>
      </c>
    </row>
    <row r="23" spans="1:20" ht="30" x14ac:dyDescent="0.2">
      <c r="A23" s="12">
        <f>'Bon de commande'!B37</f>
        <v>0</v>
      </c>
      <c r="B23" s="13" t="str">
        <f>'Bon de commande'!A37</f>
        <v>FLN030</v>
      </c>
      <c r="C23" s="14" t="str">
        <f>'Bon de commande'!D37</f>
        <v>Neon LED Light CACTUS orange green Bat + USB FLNEO2 Dimensions (mm) LxWxH: 14 x 2 x 33 cm</v>
      </c>
      <c r="D23" s="14" t="str">
        <f>'Bon de commande'!D37</f>
        <v>Neon LED Light CACTUS orange green Bat + USB FLNEO2 Dimensions (mm) LxWxH: 14 x 2 x 33 cm</v>
      </c>
      <c r="E23" s="16">
        <f>'Bon de commande'!C37</f>
        <v>5900495949370</v>
      </c>
      <c r="F23" s="20">
        <v>1</v>
      </c>
      <c r="G23" s="20">
        <v>1</v>
      </c>
      <c r="H23" s="20" t="s">
        <v>46</v>
      </c>
      <c r="I23" s="20">
        <v>1</v>
      </c>
      <c r="J23" s="18">
        <f>'Bon de commande'!E37</f>
        <v>0.24</v>
      </c>
      <c r="K23" s="18">
        <f>'Bon de commande'!F37+J23</f>
        <v>11.98</v>
      </c>
      <c r="L23" s="18"/>
      <c r="M23" s="18">
        <f t="shared" si="1"/>
        <v>11.98</v>
      </c>
      <c r="N23" s="19">
        <v>20</v>
      </c>
      <c r="O23" s="19">
        <f>'Bon de commande'!G37</f>
        <v>24.99</v>
      </c>
      <c r="Q23" s="12">
        <v>60</v>
      </c>
      <c r="R23" s="12">
        <v>62</v>
      </c>
      <c r="S23" s="12">
        <v>6230</v>
      </c>
      <c r="T23" s="12">
        <v>1</v>
      </c>
    </row>
    <row r="24" spans="1:20" x14ac:dyDescent="0.2">
      <c r="A24" s="12">
        <f>'Bon de commande'!B38</f>
        <v>0</v>
      </c>
      <c r="B24" s="13" t="str">
        <f>'Bon de commande'!A38</f>
        <v>FLN032</v>
      </c>
      <c r="C24" s="14" t="str">
        <f>'Bon de commande'!D38</f>
        <v>Neon LED Light LOVE pink Bat + USB FLNEO5 Dimensions (mm) LxWxH:35,5 x 2 x 13 cm</v>
      </c>
      <c r="D24" s="14" t="str">
        <f>'Bon de commande'!D38</f>
        <v>Neon LED Light LOVE pink Bat + USB FLNEO5 Dimensions (mm) LxWxH:35,5 x 2 x 13 cm</v>
      </c>
      <c r="E24" s="16">
        <f>'Bon de commande'!C38</f>
        <v>5900495949349</v>
      </c>
      <c r="F24" s="17">
        <v>1</v>
      </c>
      <c r="G24" s="17">
        <v>1</v>
      </c>
      <c r="H24" s="17" t="s">
        <v>46</v>
      </c>
      <c r="I24" s="17">
        <v>1</v>
      </c>
      <c r="J24" s="18">
        <f>'Bon de commande'!E38</f>
        <v>0.24</v>
      </c>
      <c r="K24" s="18">
        <f>'Bon de commande'!F38+J24</f>
        <v>8.27</v>
      </c>
      <c r="L24" s="18"/>
      <c r="M24" s="18">
        <f t="shared" si="1"/>
        <v>8.27</v>
      </c>
      <c r="N24" s="19">
        <v>20</v>
      </c>
      <c r="O24" s="19">
        <f>'Bon de commande'!G38</f>
        <v>16.989999999999998</v>
      </c>
      <c r="Q24" s="21">
        <v>60</v>
      </c>
      <c r="R24" s="21">
        <v>62</v>
      </c>
      <c r="S24" s="21">
        <v>6230</v>
      </c>
      <c r="T24" s="21">
        <v>1</v>
      </c>
    </row>
    <row r="25" spans="1:20" x14ac:dyDescent="0.2">
      <c r="A25" s="12">
        <f>'Bon de commande'!B39</f>
        <v>0</v>
      </c>
      <c r="B25" s="13" t="str">
        <f>'Bon de commande'!A39</f>
        <v>FLN033</v>
      </c>
      <c r="C25" s="14" t="str">
        <f>'Bon de commande'!D39</f>
        <v>Neon LED RGB LOVE FLRN01 + RC Forever Light LxWxH 25,5 x 2 x 28,0 cm</v>
      </c>
      <c r="D25" s="14" t="str">
        <f>'Bon de commande'!D39</f>
        <v>Neon LED RGB LOVE FLRN01 + RC Forever Light LxWxH 25,5 x 2 x 28,0 cm</v>
      </c>
      <c r="E25" s="16">
        <f>'Bon de commande'!C39</f>
        <v>5900495396358</v>
      </c>
      <c r="F25" s="20">
        <v>1</v>
      </c>
      <c r="G25" s="20">
        <v>1</v>
      </c>
      <c r="H25" s="20" t="s">
        <v>46</v>
      </c>
      <c r="I25" s="20">
        <v>1</v>
      </c>
      <c r="J25" s="18">
        <f>'Bon de commande'!E39</f>
        <v>0.24</v>
      </c>
      <c r="K25" s="18">
        <f>'Bon de commande'!F39+J25</f>
        <v>14.200000000000001</v>
      </c>
      <c r="L25" s="18"/>
      <c r="M25" s="18">
        <f t="shared" si="1"/>
        <v>14.200000000000001</v>
      </c>
      <c r="N25" s="19">
        <v>20</v>
      </c>
      <c r="O25" s="19">
        <f>'Bon de commande'!G39</f>
        <v>26.99</v>
      </c>
      <c r="Q25" s="12">
        <v>60</v>
      </c>
      <c r="R25" s="12">
        <v>62</v>
      </c>
      <c r="S25" s="12">
        <v>6230</v>
      </c>
      <c r="T25" s="12">
        <v>1</v>
      </c>
    </row>
    <row r="26" spans="1:20" x14ac:dyDescent="0.2">
      <c r="A26" s="12">
        <f>'Bon de commande'!B40</f>
        <v>0</v>
      </c>
      <c r="B26" s="13" t="str">
        <f>'Bon de commande'!A40</f>
        <v>FLN034</v>
      </c>
      <c r="C26" s="14" t="str">
        <f>'Bon de commande'!D40</f>
        <v>Neon LED Light LOVE HEART purple white NNE02 Dimensions (mm) LxWxH:25,5 x 2 x 27,5 cm</v>
      </c>
      <c r="D26" s="14" t="str">
        <f>'Bon de commande'!D40</f>
        <v>Neon LED Light LOVE HEART purple white NNE02 Dimensions (mm) LxWxH:25,5 x 2 x 27,5 cm</v>
      </c>
      <c r="E26" s="16">
        <f>'Bon de commande'!C40</f>
        <v>5900495064080</v>
      </c>
      <c r="F26" s="17">
        <v>1</v>
      </c>
      <c r="G26" s="17">
        <v>1</v>
      </c>
      <c r="H26" s="17" t="s">
        <v>46</v>
      </c>
      <c r="I26" s="17">
        <v>1</v>
      </c>
      <c r="J26" s="18">
        <f>'Bon de commande'!E40</f>
        <v>0.24</v>
      </c>
      <c r="K26" s="18">
        <f>'Bon de commande'!F40+J26</f>
        <v>10.55</v>
      </c>
      <c r="L26" s="18"/>
      <c r="M26" s="18">
        <f t="shared" si="1"/>
        <v>10.55</v>
      </c>
      <c r="N26" s="19">
        <v>20</v>
      </c>
      <c r="O26" s="19">
        <f>'Bon de commande'!G40</f>
        <v>19.989999999999998</v>
      </c>
      <c r="P26" s="19"/>
      <c r="Q26" s="21">
        <v>60</v>
      </c>
      <c r="R26" s="21">
        <v>62</v>
      </c>
      <c r="S26" s="21">
        <v>6230</v>
      </c>
      <c r="T26" s="21">
        <v>1</v>
      </c>
    </row>
    <row r="27" spans="1:20" x14ac:dyDescent="0.2">
      <c r="A27" s="12">
        <f>'Bon de commande'!B41</f>
        <v>0</v>
      </c>
      <c r="B27" s="13" t="str">
        <f>'Bon de commande'!A41</f>
        <v>FLN035</v>
      </c>
      <c r="C27" s="14" t="str">
        <f>'Bon de commande'!D41</f>
        <v>Neon PLEXI LED PAD multicolor NNE19 Neolia dont 0,24 deee</v>
      </c>
      <c r="D27" s="14" t="str">
        <f>'Bon de commande'!D41</f>
        <v>Neon PLEXI LED PAD multicolor NNE19 Neolia dont 0,24 deee</v>
      </c>
      <c r="E27" s="16">
        <f>'Bon de commande'!C41</f>
        <v>5900495546135</v>
      </c>
      <c r="F27" s="20">
        <v>1</v>
      </c>
      <c r="G27" s="20">
        <v>1</v>
      </c>
      <c r="H27" s="20" t="s">
        <v>46</v>
      </c>
      <c r="I27" s="20">
        <v>1</v>
      </c>
      <c r="J27" s="18">
        <f>'Bon de commande'!E41</f>
        <v>0.24</v>
      </c>
      <c r="K27" s="18">
        <f>'Bon de commande'!F41+J27</f>
        <v>19.439999999999998</v>
      </c>
      <c r="L27" s="18"/>
      <c r="M27" s="18">
        <f t="shared" si="1"/>
        <v>19.439999999999998</v>
      </c>
      <c r="N27" s="19">
        <v>20</v>
      </c>
      <c r="O27" s="19">
        <f>'Bon de commande'!G41</f>
        <v>34.99</v>
      </c>
      <c r="Q27" s="12">
        <v>60</v>
      </c>
      <c r="R27" s="12">
        <v>62</v>
      </c>
      <c r="S27" s="12">
        <v>6230</v>
      </c>
      <c r="T27" s="12">
        <v>1</v>
      </c>
    </row>
    <row r="28" spans="1:20" ht="30" x14ac:dyDescent="0.2">
      <c r="A28" s="12">
        <f>'Bon de commande'!B42</f>
        <v>0</v>
      </c>
      <c r="B28" s="13" t="str">
        <f>'Bon de commande'!A42</f>
        <v>FLN036</v>
      </c>
      <c r="C28" s="14" t="str">
        <f>'Bon de commande'!D42</f>
        <v>Neon PLEXI LED GAMEPAD multicolor FPNE03X</v>
      </c>
      <c r="D28" s="14" t="str">
        <f>'Bon de commande'!D42</f>
        <v>Neon PLEXI LED GAMEPAD multicolor FPNE03X</v>
      </c>
      <c r="E28" s="16">
        <f>'Bon de commande'!C42</f>
        <v>5900495453570</v>
      </c>
      <c r="F28" s="17">
        <v>1</v>
      </c>
      <c r="G28" s="17">
        <v>1</v>
      </c>
      <c r="H28" s="17" t="s">
        <v>46</v>
      </c>
      <c r="I28" s="17">
        <v>1</v>
      </c>
      <c r="J28" s="18">
        <f>'Bon de commande'!E42</f>
        <v>0.24</v>
      </c>
      <c r="K28" s="18">
        <f>'Bon de commande'!F42+J28</f>
        <v>18.29</v>
      </c>
      <c r="L28" s="18"/>
      <c r="M28" s="18">
        <f t="shared" si="1"/>
        <v>18.29</v>
      </c>
      <c r="N28" s="19">
        <v>20</v>
      </c>
      <c r="O28" s="19">
        <f>'Bon de commande'!G42</f>
        <v>34.9</v>
      </c>
      <c r="Q28" s="21">
        <v>60</v>
      </c>
      <c r="R28" s="21">
        <v>62</v>
      </c>
      <c r="S28" s="21">
        <v>6230</v>
      </c>
      <c r="T28" s="21">
        <v>1</v>
      </c>
    </row>
    <row r="29" spans="1:20" x14ac:dyDescent="0.2">
      <c r="A29" s="12">
        <f>'Bon de commande'!B43</f>
        <v>0</v>
      </c>
      <c r="B29" s="13" t="str">
        <f>'Bon de commande'!A43</f>
        <v>FLN037</v>
      </c>
      <c r="C29" s="14" t="str">
        <f>'Bon de commande'!D43</f>
        <v>Neon LED RGB GAMEPAD FLRNE04 + RC Forever Light</v>
      </c>
      <c r="D29" s="14" t="str">
        <f>'Bon de commande'!D43</f>
        <v>Neon LED RGB GAMEPAD FLRNE04 + RC Forever Light</v>
      </c>
      <c r="E29" s="16">
        <f>'Bon de commande'!C43</f>
        <v>5907457743212</v>
      </c>
      <c r="F29" s="20">
        <v>1</v>
      </c>
      <c r="G29" s="20">
        <v>1</v>
      </c>
      <c r="H29" s="20" t="s">
        <v>46</v>
      </c>
      <c r="I29" s="20">
        <v>1</v>
      </c>
      <c r="J29" s="18">
        <f>'Bon de commande'!E43</f>
        <v>0.24</v>
      </c>
      <c r="K29" s="18">
        <f>'Bon de commande'!F43+J29</f>
        <v>20.22</v>
      </c>
      <c r="L29" s="18"/>
      <c r="M29" s="18">
        <f t="shared" si="1"/>
        <v>20.22</v>
      </c>
      <c r="N29" s="19">
        <v>20</v>
      </c>
      <c r="O29" s="19">
        <f>'Bon de commande'!G43</f>
        <v>39.9</v>
      </c>
      <c r="Q29" s="12">
        <v>60</v>
      </c>
      <c r="R29" s="12">
        <v>62</v>
      </c>
      <c r="S29" s="12">
        <v>6230</v>
      </c>
      <c r="T29" s="12">
        <v>1</v>
      </c>
    </row>
    <row r="30" spans="1:20" x14ac:dyDescent="0.2">
      <c r="A30" s="12">
        <f>'Bon de commande'!B44</f>
        <v>0</v>
      </c>
      <c r="B30" s="13" t="str">
        <f>'Bon de commande'!A44</f>
        <v>FLN038</v>
      </c>
      <c r="C30" s="14" t="str">
        <f>'Bon de commande'!D44</f>
        <v>Neon LED Light PALM green orange NNE04 Dimensions (mm) LxWxH:18 x 2 x 26,2 cm dont 0,24 deee</v>
      </c>
      <c r="D30" s="14" t="str">
        <f>'Bon de commande'!D44</f>
        <v>Neon LED Light PALM green orange NNE04 Dimensions (mm) LxWxH:18 x 2 x 26,2 cm dont 0,24 deee</v>
      </c>
      <c r="E30" s="16">
        <f>'Bon de commande'!C44</f>
        <v>5900495064103</v>
      </c>
      <c r="F30" s="17">
        <v>1</v>
      </c>
      <c r="G30" s="17">
        <v>1</v>
      </c>
      <c r="H30" s="17" t="s">
        <v>46</v>
      </c>
      <c r="I30" s="17">
        <v>1</v>
      </c>
      <c r="J30" s="18">
        <f>'Bon de commande'!E44</f>
        <v>0.24</v>
      </c>
      <c r="K30" s="18">
        <f>'Bon de commande'!F44+J30</f>
        <v>8.7900000000000009</v>
      </c>
      <c r="L30" s="18"/>
      <c r="M30" s="18">
        <f t="shared" si="1"/>
        <v>8.7900000000000009</v>
      </c>
      <c r="N30" s="19">
        <v>20</v>
      </c>
      <c r="O30" s="19">
        <f>'Bon de commande'!G44</f>
        <v>19.989999999999998</v>
      </c>
      <c r="Q30" s="21">
        <v>60</v>
      </c>
      <c r="R30" s="21">
        <v>62</v>
      </c>
      <c r="S30" s="21">
        <v>6230</v>
      </c>
      <c r="T30" s="21">
        <v>1</v>
      </c>
    </row>
    <row r="31" spans="1:20" x14ac:dyDescent="0.2">
      <c r="A31" s="12">
        <f>'Bon de commande'!B45</f>
        <v>0</v>
      </c>
      <c r="B31" s="13" t="str">
        <f>'Bon de commande'!A45</f>
        <v>FLN039</v>
      </c>
      <c r="C31" s="14" t="str">
        <f>'Bon de commande'!D45</f>
        <v>Neon LED Light RAINBOW 5 colors FLNE14X</v>
      </c>
      <c r="D31" s="14" t="str">
        <f>'Bon de commande'!D45</f>
        <v>Neon LED Light RAINBOW 5 colors FLNE14X</v>
      </c>
      <c r="E31" s="16">
        <f>'Bon de commande'!C45</f>
        <v>5900495454249</v>
      </c>
      <c r="F31" s="20">
        <v>1</v>
      </c>
      <c r="G31" s="20">
        <v>1</v>
      </c>
      <c r="H31" s="20" t="s">
        <v>46</v>
      </c>
      <c r="I31" s="20">
        <v>1</v>
      </c>
      <c r="J31" s="18">
        <f>'Bon de commande'!E45</f>
        <v>0.24</v>
      </c>
      <c r="K31" s="18">
        <f>'Bon de commande'!F45+J31</f>
        <v>8.75</v>
      </c>
      <c r="L31" s="18"/>
      <c r="M31" s="18">
        <f t="shared" ref="M31:M61" si="2">K31</f>
        <v>8.75</v>
      </c>
      <c r="N31" s="19">
        <v>20</v>
      </c>
      <c r="O31" s="19">
        <f>'Bon de commande'!G45</f>
        <v>14.99</v>
      </c>
      <c r="Q31" s="12">
        <v>60</v>
      </c>
      <c r="R31" s="12">
        <v>62</v>
      </c>
      <c r="S31" s="12">
        <v>6230</v>
      </c>
      <c r="T31" s="12">
        <v>1</v>
      </c>
    </row>
    <row r="32" spans="1:20" x14ac:dyDescent="0.2">
      <c r="A32" s="12">
        <f>'Bon de commande'!B46</f>
        <v>0</v>
      </c>
      <c r="B32" s="13" t="str">
        <f>'Bon de commande'!A46</f>
        <v>FLN041</v>
      </c>
      <c r="C32" s="14" t="str">
        <f>'Bon de commande'!D46</f>
        <v>Neon LED Light SATURN yellow blue Bat + USB FLNE11 Dimensions (mm) LxWxH:190 x 23 x 308 mm</v>
      </c>
      <c r="D32" s="14" t="str">
        <f>'Bon de commande'!D46</f>
        <v>Neon LED Light SATURN yellow blue Bat + USB FLNE11 Dimensions (mm) LxWxH:190 x 23 x 308 mm</v>
      </c>
      <c r="E32" s="16">
        <f>'Bon de commande'!C46</f>
        <v>5900495956170</v>
      </c>
      <c r="F32" s="17">
        <v>1</v>
      </c>
      <c r="G32" s="17">
        <v>1</v>
      </c>
      <c r="H32" s="17" t="s">
        <v>46</v>
      </c>
      <c r="I32" s="17">
        <v>1</v>
      </c>
      <c r="J32" s="18">
        <f>'Bon de commande'!E46</f>
        <v>0.24</v>
      </c>
      <c r="K32" s="18">
        <f>'Bon de commande'!F46+J32</f>
        <v>9.34</v>
      </c>
      <c r="L32" s="18"/>
      <c r="M32" s="18">
        <f t="shared" si="2"/>
        <v>9.34</v>
      </c>
      <c r="N32" s="19">
        <v>20</v>
      </c>
      <c r="O32" s="19">
        <f>'Bon de commande'!G46</f>
        <v>19.989999999999998</v>
      </c>
      <c r="Q32" s="21">
        <v>60</v>
      </c>
      <c r="R32" s="21">
        <v>62</v>
      </c>
      <c r="S32" s="21">
        <v>6230</v>
      </c>
      <c r="T32" s="21">
        <v>1</v>
      </c>
    </row>
    <row r="33" spans="1:20" x14ac:dyDescent="0.2">
      <c r="A33" s="12">
        <f>'Bon de commande'!B47</f>
        <v>0</v>
      </c>
      <c r="B33" s="13" t="str">
        <f>'Bon de commande'!A47</f>
        <v>FLN044</v>
      </c>
      <c r="C33" s="14" t="str">
        <f>'Bon de commande'!D47</f>
        <v>Neon LED Light WHALE warm white Bat + USB FLNEO9 Dimensions (mm) LxWxH: 15 x 2,3 x 29 cm</v>
      </c>
      <c r="D33" s="14" t="str">
        <f>'Bon de commande'!D47</f>
        <v>Neon LED Light WHALE warm white Bat + USB FLNEO9 Dimensions (mm) LxWxH: 15 x 2,3 x 29 cm</v>
      </c>
      <c r="E33" s="16">
        <f>'Bon de commande'!C47</f>
        <v>5900495949646</v>
      </c>
      <c r="F33" s="20">
        <v>1</v>
      </c>
      <c r="G33" s="20">
        <v>1</v>
      </c>
      <c r="H33" s="20" t="s">
        <v>46</v>
      </c>
      <c r="I33" s="20">
        <v>1</v>
      </c>
      <c r="J33" s="18">
        <f>'Bon de commande'!E47</f>
        <v>0.24</v>
      </c>
      <c r="K33" s="18">
        <f>'Bon de commande'!F47+J33</f>
        <v>4.6400000000000006</v>
      </c>
      <c r="L33" s="18"/>
      <c r="M33" s="18">
        <f t="shared" si="2"/>
        <v>4.6400000000000006</v>
      </c>
      <c r="N33" s="19">
        <v>20</v>
      </c>
      <c r="O33" s="19">
        <f>'Bon de commande'!G47</f>
        <v>19.989999999999998</v>
      </c>
      <c r="Q33" s="12">
        <v>60</v>
      </c>
      <c r="R33" s="12">
        <v>62</v>
      </c>
      <c r="S33" s="12">
        <v>6230</v>
      </c>
      <c r="T33" s="12">
        <v>1</v>
      </c>
    </row>
    <row r="34" spans="1:20" x14ac:dyDescent="0.2">
      <c r="A34" s="12">
        <f>'Bon de commande'!B48</f>
        <v>0</v>
      </c>
      <c r="B34" s="13" t="str">
        <f>'Bon de commande'!A48</f>
        <v>FLN047</v>
      </c>
      <c r="C34" s="14" t="str">
        <f>'Bon de commande'!D48</f>
        <v>Neon PLEXI LED COCKTAILS pink green FPNE02X</v>
      </c>
      <c r="D34" s="14" t="str">
        <f>'Bon de commande'!D48</f>
        <v>Neon PLEXI LED COCKTAILS pink green FPNE02X</v>
      </c>
      <c r="E34" s="16">
        <f>'Bon de commande'!C48</f>
        <v>5900495454423</v>
      </c>
      <c r="F34" s="17">
        <v>1</v>
      </c>
      <c r="G34" s="17">
        <v>1</v>
      </c>
      <c r="H34" s="17" t="s">
        <v>46</v>
      </c>
      <c r="I34" s="17">
        <v>1</v>
      </c>
      <c r="J34" s="18">
        <f>'Bon de commande'!E48</f>
        <v>0.24</v>
      </c>
      <c r="K34" s="18">
        <f>'Bon de commande'!F48+J34</f>
        <v>20.72</v>
      </c>
      <c r="L34" s="18"/>
      <c r="M34" s="18">
        <f t="shared" si="2"/>
        <v>20.72</v>
      </c>
      <c r="N34" s="19">
        <v>20</v>
      </c>
      <c r="O34" s="19">
        <f>'Bon de commande'!G48</f>
        <v>34.99</v>
      </c>
      <c r="Q34" s="21">
        <v>60</v>
      </c>
      <c r="R34" s="21">
        <v>62</v>
      </c>
      <c r="S34" s="21">
        <v>6230</v>
      </c>
      <c r="T34" s="21">
        <v>1</v>
      </c>
    </row>
    <row r="35" spans="1:20" x14ac:dyDescent="0.2">
      <c r="A35" s="12">
        <f>'Bon de commande'!B49</f>
        <v>0</v>
      </c>
      <c r="B35" s="13" t="str">
        <f>'Bon de commande'!A49</f>
        <v>FLN049</v>
      </c>
      <c r="C35" s="14" t="str">
        <f>'Bon de commande'!D49</f>
        <v>Neon PLEXI LED GAME ROOM multicolor NNE20 Neolia</v>
      </c>
      <c r="D35" s="14" t="str">
        <f>'Bon de commande'!D49</f>
        <v>Neon PLEXI LED GAME ROOM multicolor NNE20 Neolia</v>
      </c>
      <c r="E35" s="16">
        <f>'Bon de commande'!C49</f>
        <v>5900495546159</v>
      </c>
      <c r="F35" s="20">
        <v>1</v>
      </c>
      <c r="G35" s="20">
        <v>1</v>
      </c>
      <c r="H35" s="20" t="s">
        <v>46</v>
      </c>
      <c r="I35" s="20">
        <v>1</v>
      </c>
      <c r="J35" s="18">
        <f>'Bon de commande'!E49</f>
        <v>0.24</v>
      </c>
      <c r="K35" s="18">
        <f>'Bon de commande'!F49+J35</f>
        <v>19.989999999999998</v>
      </c>
      <c r="L35" s="18"/>
      <c r="M35" s="18">
        <f t="shared" si="2"/>
        <v>19.989999999999998</v>
      </c>
      <c r="N35" s="19">
        <v>20</v>
      </c>
      <c r="O35" s="19">
        <f>'Bon de commande'!G49</f>
        <v>34.99</v>
      </c>
      <c r="Q35" s="12">
        <v>60</v>
      </c>
      <c r="R35" s="12">
        <v>62</v>
      </c>
      <c r="S35" s="12">
        <v>6230</v>
      </c>
      <c r="T35" s="12">
        <v>1</v>
      </c>
    </row>
    <row r="36" spans="1:20" x14ac:dyDescent="0.2">
      <c r="A36" s="12">
        <f>'Bon de commande'!B50</f>
        <v>0</v>
      </c>
      <c r="B36" s="13" t="str">
        <f>'Bon de commande'!A50</f>
        <v>FLN051</v>
      </c>
      <c r="C36" s="14" t="str">
        <f>'Bon de commande'!D50</f>
        <v>Neon PLEXI LED CHECK ENGINE yellow red</v>
      </c>
      <c r="D36" s="14" t="str">
        <f>'Bon de commande'!D50</f>
        <v>Neon PLEXI LED CHECK ENGINE yellow red</v>
      </c>
      <c r="E36" s="16">
        <f>'Bon de commande'!C50</f>
        <v>5900495546197</v>
      </c>
      <c r="F36" s="17">
        <v>1</v>
      </c>
      <c r="G36" s="17">
        <v>1</v>
      </c>
      <c r="H36" s="17" t="s">
        <v>46</v>
      </c>
      <c r="I36" s="17">
        <v>1</v>
      </c>
      <c r="J36" s="18">
        <f>'Bon de commande'!E50</f>
        <v>0.24</v>
      </c>
      <c r="K36" s="18">
        <f>'Bon de commande'!F50+J36</f>
        <v>18.66</v>
      </c>
      <c r="L36" s="18"/>
      <c r="M36" s="18">
        <f t="shared" si="2"/>
        <v>18.66</v>
      </c>
      <c r="N36" s="19">
        <v>20</v>
      </c>
      <c r="O36" s="19">
        <f>'Bon de commande'!G50</f>
        <v>34.99</v>
      </c>
      <c r="Q36" s="21">
        <v>60</v>
      </c>
      <c r="R36" s="21">
        <v>62</v>
      </c>
      <c r="S36" s="21">
        <v>6230</v>
      </c>
      <c r="T36" s="21">
        <v>1</v>
      </c>
    </row>
    <row r="37" spans="1:20" x14ac:dyDescent="0.2">
      <c r="A37" s="12">
        <f>'Bon de commande'!B51</f>
        <v>0</v>
      </c>
      <c r="B37" s="13" t="str">
        <f>'Bon de commande'!A51</f>
        <v>FLN052</v>
      </c>
      <c r="C37" s="14" t="str">
        <f>'Bon de commande'!D51</f>
        <v>Neon PLEXI LED ROCKET multicolor NNE18 Neolia</v>
      </c>
      <c r="D37" s="14" t="str">
        <f>'Bon de commande'!D51</f>
        <v>Neon PLEXI LED ROCKET multicolor NNE18 Neolia</v>
      </c>
      <c r="E37" s="16">
        <f>'Bon de commande'!C51</f>
        <v>5900495545855</v>
      </c>
      <c r="F37" s="20">
        <v>1</v>
      </c>
      <c r="G37" s="20">
        <v>1</v>
      </c>
      <c r="H37" s="20" t="s">
        <v>46</v>
      </c>
      <c r="I37" s="20">
        <v>1</v>
      </c>
      <c r="J37" s="18">
        <f>'Bon de commande'!E51</f>
        <v>0.24</v>
      </c>
      <c r="K37" s="18">
        <f>'Bon de commande'!F51+J37</f>
        <v>12.44</v>
      </c>
      <c r="L37" s="18"/>
      <c r="M37" s="18">
        <f t="shared" si="2"/>
        <v>12.44</v>
      </c>
      <c r="N37" s="19">
        <v>20</v>
      </c>
      <c r="O37" s="19">
        <f>'Bon de commande'!G51</f>
        <v>24.9</v>
      </c>
      <c r="Q37" s="12">
        <v>60</v>
      </c>
      <c r="R37" s="12">
        <v>62</v>
      </c>
      <c r="S37" s="12">
        <v>6230</v>
      </c>
      <c r="T37" s="12">
        <v>1</v>
      </c>
    </row>
    <row r="38" spans="1:20" x14ac:dyDescent="0.2">
      <c r="A38" s="12">
        <f>'Bon de commande'!B52</f>
        <v>0</v>
      </c>
      <c r="B38" s="13" t="str">
        <f>'Bon de commande'!A52</f>
        <v>FLN064</v>
      </c>
      <c r="C38" s="14" t="str">
        <f>'Bon de commande'!D52</f>
        <v>Neon MIRROR LED CLOUD multicolor FMNE05 dim 26 * 32 cm</v>
      </c>
      <c r="D38" s="14" t="str">
        <f>'Bon de commande'!D52</f>
        <v>Neon MIRROR LED CLOUD multicolor FMNE05 dim 26 * 32 cm</v>
      </c>
      <c r="E38" s="16">
        <f>'Bon de commande'!C52</f>
        <v>5907457763043</v>
      </c>
      <c r="F38" s="17">
        <v>1</v>
      </c>
      <c r="G38" s="17">
        <v>1</v>
      </c>
      <c r="H38" s="17" t="s">
        <v>46</v>
      </c>
      <c r="I38" s="17">
        <v>1</v>
      </c>
      <c r="J38" s="18">
        <f>'Bon de commande'!E52</f>
        <v>0.24</v>
      </c>
      <c r="K38" s="18">
        <f>'Bon de commande'!F52+J38</f>
        <v>12.24</v>
      </c>
      <c r="L38" s="18"/>
      <c r="M38" s="18">
        <f t="shared" si="2"/>
        <v>12.24</v>
      </c>
      <c r="N38" s="19">
        <v>20</v>
      </c>
      <c r="O38" s="19">
        <f>'Bon de commande'!G52</f>
        <v>24.99</v>
      </c>
      <c r="Q38" s="21">
        <v>60</v>
      </c>
      <c r="R38" s="21">
        <v>62</v>
      </c>
      <c r="S38" s="21">
        <v>6230</v>
      </c>
      <c r="T38" s="21">
        <v>1</v>
      </c>
    </row>
    <row r="39" spans="1:20" x14ac:dyDescent="0.2">
      <c r="A39" s="12">
        <f>'Bon de commande'!B53</f>
        <v>0</v>
      </c>
      <c r="B39" s="13" t="str">
        <f>'Bon de commande'!A53</f>
        <v>FLN065</v>
      </c>
      <c r="C39" s="14" t="str">
        <f>'Bon de commande'!D53</f>
        <v>Neon MIRROR LED SLEEPING CAT white pink FMNE03 dim : 40*32cm dont 0,24 deee</v>
      </c>
      <c r="D39" s="14" t="str">
        <f>'Bon de commande'!D53</f>
        <v>Neon MIRROR LED SLEEPING CAT white pink FMNE03 dim : 40*32cm dont 0,24 deee</v>
      </c>
      <c r="E39" s="16">
        <f>'Bon de commande'!C53</f>
        <v>5907457763029</v>
      </c>
      <c r="F39" s="20">
        <v>1</v>
      </c>
      <c r="G39" s="20">
        <v>1</v>
      </c>
      <c r="H39" s="20" t="s">
        <v>46</v>
      </c>
      <c r="I39" s="20">
        <v>1</v>
      </c>
      <c r="J39" s="18">
        <f>'Bon de commande'!E53</f>
        <v>0.24</v>
      </c>
      <c r="K39" s="18">
        <f>'Bon de commande'!F53+J39</f>
        <v>12.24</v>
      </c>
      <c r="L39" s="18"/>
      <c r="M39" s="18">
        <f t="shared" si="2"/>
        <v>12.24</v>
      </c>
      <c r="N39" s="19">
        <v>20</v>
      </c>
      <c r="O39" s="19">
        <f>'Bon de commande'!G53</f>
        <v>24.9</v>
      </c>
      <c r="Q39" s="12">
        <v>60</v>
      </c>
      <c r="R39" s="12">
        <v>62</v>
      </c>
      <c r="S39" s="12">
        <v>6230</v>
      </c>
      <c r="T39" s="12">
        <v>1</v>
      </c>
    </row>
    <row r="40" spans="1:20" x14ac:dyDescent="0.2">
      <c r="A40" s="12">
        <f>'Bon de commande'!B54</f>
        <v>0</v>
      </c>
      <c r="B40" s="13" t="str">
        <f>'Bon de commande'!A54</f>
        <v>FLN066</v>
      </c>
      <c r="C40" s="14" t="str">
        <f>'Bon de commande'!D54</f>
        <v>Neon MIRROR LED LOVE YOURSELF turquoise pink dim : 44*34,5 cm</v>
      </c>
      <c r="D40" s="14" t="str">
        <f>'Bon de commande'!D54</f>
        <v>Neon MIRROR LED LOVE YOURSELF turquoise pink dim : 44*34,5 cm</v>
      </c>
      <c r="E40" s="16">
        <f>'Bon de commande'!C54</f>
        <v>5907457763005</v>
      </c>
      <c r="F40" s="17">
        <v>1</v>
      </c>
      <c r="G40" s="17">
        <v>1</v>
      </c>
      <c r="H40" s="17" t="s">
        <v>46</v>
      </c>
      <c r="I40" s="17">
        <v>1</v>
      </c>
      <c r="J40" s="18">
        <f>'Bon de commande'!E54</f>
        <v>0.24</v>
      </c>
      <c r="K40" s="18">
        <f>'Bon de commande'!F54+J40</f>
        <v>16.149999999999999</v>
      </c>
      <c r="L40" s="18"/>
      <c r="M40" s="18">
        <f t="shared" si="2"/>
        <v>16.149999999999999</v>
      </c>
      <c r="N40" s="19">
        <v>20</v>
      </c>
      <c r="O40" s="19">
        <f>'Bon de commande'!G54</f>
        <v>29.9</v>
      </c>
      <c r="Q40" s="21">
        <v>60</v>
      </c>
      <c r="R40" s="21">
        <v>62</v>
      </c>
      <c r="S40" s="21">
        <v>6230</v>
      </c>
      <c r="T40" s="21">
        <v>1</v>
      </c>
    </row>
    <row r="41" spans="1:20" x14ac:dyDescent="0.2">
      <c r="A41" s="12">
        <f>'Bon de commande'!B55</f>
        <v>0</v>
      </c>
      <c r="B41" s="13" t="str">
        <f>'Bon de commande'!A55</f>
        <v>FLN067</v>
      </c>
      <c r="C41" s="14" t="str">
        <f>'Bon de commande'!D55</f>
        <v>Neon MIRROR LED QUEEN warm white pink dim : 32 * 36 cm</v>
      </c>
      <c r="D41" s="14" t="str">
        <f>'Bon de commande'!D55</f>
        <v>Neon MIRROR LED QUEEN warm white pink dim : 32 * 36 cm</v>
      </c>
      <c r="E41" s="16">
        <f>'Bon de commande'!C55</f>
        <v>5907457763036</v>
      </c>
      <c r="F41" s="20">
        <v>1</v>
      </c>
      <c r="G41" s="20">
        <v>1</v>
      </c>
      <c r="H41" s="20" t="s">
        <v>46</v>
      </c>
      <c r="I41" s="20">
        <v>1</v>
      </c>
      <c r="J41" s="18">
        <f>'Bon de commande'!E55</f>
        <v>0.24</v>
      </c>
      <c r="K41" s="18">
        <f>'Bon de commande'!F55+J41</f>
        <v>13.74</v>
      </c>
      <c r="L41" s="18"/>
      <c r="M41" s="18">
        <f t="shared" si="2"/>
        <v>13.74</v>
      </c>
      <c r="N41" s="19">
        <v>20</v>
      </c>
      <c r="O41" s="19">
        <f>'Bon de commande'!G55</f>
        <v>26.99</v>
      </c>
      <c r="Q41" s="12">
        <v>60</v>
      </c>
      <c r="R41" s="12">
        <v>62</v>
      </c>
      <c r="S41" s="12">
        <v>6230</v>
      </c>
      <c r="T41" s="12">
        <v>1</v>
      </c>
    </row>
    <row r="42" spans="1:20" x14ac:dyDescent="0.2">
      <c r="A42" s="12" t="e">
        <f>'Bon de commande'!#REF!</f>
        <v>#REF!</v>
      </c>
      <c r="B42" s="13" t="e">
        <f>'Bon de commande'!#REF!</f>
        <v>#REF!</v>
      </c>
      <c r="C42" s="14" t="e">
        <f>'Bon de commande'!#REF!</f>
        <v>#REF!</v>
      </c>
      <c r="D42" s="14" t="e">
        <f>'Bon de commande'!#REF!</f>
        <v>#REF!</v>
      </c>
      <c r="E42" s="16" t="e">
        <f>'Bon de commande'!#REF!</f>
        <v>#REF!</v>
      </c>
      <c r="F42" s="17">
        <v>1</v>
      </c>
      <c r="G42" s="17">
        <v>1</v>
      </c>
      <c r="H42" s="17" t="s">
        <v>46</v>
      </c>
      <c r="I42" s="17">
        <v>1</v>
      </c>
      <c r="J42" s="18" t="e">
        <f>'Bon de commande'!#REF!</f>
        <v>#REF!</v>
      </c>
      <c r="K42" s="18" t="e">
        <f>'Bon de commande'!#REF!+J42</f>
        <v>#REF!</v>
      </c>
      <c r="L42" s="18"/>
      <c r="M42" s="18" t="e">
        <f t="shared" si="2"/>
        <v>#REF!</v>
      </c>
      <c r="N42" s="19">
        <v>20</v>
      </c>
      <c r="O42" s="19" t="e">
        <f>'Bon de commande'!#REF!</f>
        <v>#REF!</v>
      </c>
      <c r="Q42" s="21">
        <v>60</v>
      </c>
      <c r="R42" s="21">
        <v>62</v>
      </c>
      <c r="S42" s="21">
        <v>6230</v>
      </c>
      <c r="T42" s="21">
        <v>1</v>
      </c>
    </row>
    <row r="43" spans="1:20" x14ac:dyDescent="0.2">
      <c r="A43" s="12">
        <f>'Bon de commande'!B56</f>
        <v>0</v>
      </c>
      <c r="B43" s="13" t="str">
        <f>'Bon de commande'!A56</f>
        <v>FLN076</v>
      </c>
      <c r="C43" s="14" t="str">
        <f>'Bon de commande'!D56</f>
        <v>Neon PLEXI LED PUMPKIN WITH STEM orange green NNE13</v>
      </c>
      <c r="D43" s="14" t="str">
        <f>'Bon de commande'!D56</f>
        <v>Neon PLEXI LED PUMPKIN WITH STEM orange green NNE13</v>
      </c>
      <c r="E43" s="16">
        <f>'Bon de commande'!C56</f>
        <v>5900495157256</v>
      </c>
      <c r="F43" s="20">
        <v>1</v>
      </c>
      <c r="G43" s="20">
        <v>1</v>
      </c>
      <c r="H43" s="20" t="s">
        <v>46</v>
      </c>
      <c r="I43" s="20">
        <v>1</v>
      </c>
      <c r="J43" s="18">
        <f>'Bon de commande'!E56</f>
        <v>0.24</v>
      </c>
      <c r="K43" s="18">
        <f>'Bon de commande'!F56+J43</f>
        <v>7.9</v>
      </c>
      <c r="L43" s="18"/>
      <c r="M43" s="18">
        <f t="shared" si="2"/>
        <v>7.9</v>
      </c>
      <c r="N43" s="19">
        <v>20</v>
      </c>
      <c r="O43" s="19">
        <f>'Bon de commande'!G56</f>
        <v>14.99</v>
      </c>
      <c r="Q43" s="12">
        <v>60</v>
      </c>
      <c r="R43" s="12">
        <v>62</v>
      </c>
      <c r="S43" s="12">
        <v>6230</v>
      </c>
      <c r="T43" s="12">
        <v>1</v>
      </c>
    </row>
    <row r="44" spans="1:20" x14ac:dyDescent="0.2">
      <c r="A44" s="12">
        <f>'Bon de commande'!B57</f>
        <v>0</v>
      </c>
      <c r="B44" s="13" t="str">
        <f>'Bon de commande'!A57</f>
        <v>FLN077</v>
      </c>
      <c r="C44" s="14" t="str">
        <f>'Bon de commande'!D57</f>
        <v>Neon PLEXI LED SKULL WITH BONE white FPNE18</v>
      </c>
      <c r="D44" s="14" t="str">
        <f>'Bon de commande'!D57</f>
        <v>Neon PLEXI LED SKULL WITH BONE white FPNE18</v>
      </c>
      <c r="E44" s="16">
        <f>'Bon de commande'!C57</f>
        <v>5900495156563</v>
      </c>
      <c r="F44" s="17">
        <v>1</v>
      </c>
      <c r="G44" s="17">
        <v>1</v>
      </c>
      <c r="H44" s="17" t="s">
        <v>46</v>
      </c>
      <c r="I44" s="17">
        <v>1</v>
      </c>
      <c r="J44" s="18">
        <f>'Bon de commande'!E57</f>
        <v>0.24</v>
      </c>
      <c r="K44" s="18">
        <f>'Bon de commande'!F57+J44</f>
        <v>9.15</v>
      </c>
      <c r="L44" s="18"/>
      <c r="M44" s="18">
        <f t="shared" si="2"/>
        <v>9.15</v>
      </c>
      <c r="N44" s="19">
        <v>20</v>
      </c>
      <c r="O44" s="19">
        <f>'Bon de commande'!G57</f>
        <v>16.989999999999998</v>
      </c>
      <c r="Q44" s="21">
        <v>60</v>
      </c>
      <c r="R44" s="21">
        <v>62</v>
      </c>
      <c r="S44" s="21">
        <v>6230</v>
      </c>
      <c r="T44" s="21">
        <v>1</v>
      </c>
    </row>
    <row r="45" spans="1:20" x14ac:dyDescent="0.2">
      <c r="A45" s="12">
        <f>'Bon de commande'!B60</f>
        <v>0</v>
      </c>
      <c r="B45" s="13" t="str">
        <f>'Bon de commande'!A60</f>
        <v>FPNE38</v>
      </c>
      <c r="C45" s="14" t="str">
        <f>'Bon de commande'!D60</f>
        <v>Forever Light Neon PLEXI LED GAME MODE blue red FPNE38</v>
      </c>
      <c r="D45" s="14" t="str">
        <f>'Bon de commande'!D60</f>
        <v>Forever Light Neon PLEXI LED GAME MODE blue red FPNE38</v>
      </c>
      <c r="E45" s="16">
        <f>'Bon de commande'!C60</f>
        <v>5906961945761</v>
      </c>
      <c r="F45" s="20">
        <v>1</v>
      </c>
      <c r="G45" s="20">
        <v>1</v>
      </c>
      <c r="H45" s="20" t="s">
        <v>46</v>
      </c>
      <c r="I45" s="20">
        <v>1</v>
      </c>
      <c r="J45" s="18">
        <f>'Bon de commande'!E60</f>
        <v>0.24</v>
      </c>
      <c r="K45" s="18">
        <f>'Bon de commande'!F60+J45</f>
        <v>18.739999999999998</v>
      </c>
      <c r="L45" s="18"/>
      <c r="M45" s="18">
        <f t="shared" si="2"/>
        <v>18.739999999999998</v>
      </c>
      <c r="N45" s="19">
        <v>20</v>
      </c>
      <c r="O45" s="19">
        <f>'Bon de commande'!G60</f>
        <v>29.99</v>
      </c>
      <c r="Q45" s="12">
        <v>60</v>
      </c>
      <c r="R45" s="12">
        <v>62</v>
      </c>
      <c r="S45" s="12">
        <v>6230</v>
      </c>
      <c r="T45" s="12">
        <v>1</v>
      </c>
    </row>
    <row r="46" spans="1:20" x14ac:dyDescent="0.2">
      <c r="A46" s="12">
        <f>'Bon de commande'!B62</f>
        <v>0</v>
      </c>
      <c r="B46" s="13" t="str">
        <f>'Bon de commande'!A62</f>
        <v>FPNE40</v>
      </c>
      <c r="C46" s="14" t="str">
        <f>'Bon de commande'!D62</f>
        <v>Forever Light Neon PLEXI LED GAME multicolor FPNE40</v>
      </c>
      <c r="D46" s="14" t="str">
        <f>'Bon de commande'!D62</f>
        <v>Forever Light Neon PLEXI LED GAME multicolor FPNE40</v>
      </c>
      <c r="E46" s="16">
        <f>'Bon de commande'!C62</f>
        <v>5906961927743</v>
      </c>
      <c r="F46" s="17">
        <v>1</v>
      </c>
      <c r="G46" s="17">
        <v>1</v>
      </c>
      <c r="H46" s="17" t="s">
        <v>46</v>
      </c>
      <c r="I46" s="17">
        <v>1</v>
      </c>
      <c r="J46" s="18">
        <f>'Bon de commande'!E62</f>
        <v>0.24</v>
      </c>
      <c r="K46" s="18">
        <f>'Bon de commande'!F62+J46</f>
        <v>14.74</v>
      </c>
      <c r="L46" s="18"/>
      <c r="M46" s="18">
        <f t="shared" si="2"/>
        <v>14.74</v>
      </c>
      <c r="N46" s="19">
        <v>20</v>
      </c>
      <c r="O46" s="19">
        <f>'Bon de commande'!G62</f>
        <v>29.99</v>
      </c>
      <c r="Q46" s="21">
        <v>60</v>
      </c>
      <c r="R46" s="21">
        <v>62</v>
      </c>
      <c r="S46" s="21">
        <v>6230</v>
      </c>
      <c r="T46" s="21">
        <v>1</v>
      </c>
    </row>
    <row r="47" spans="1:20" x14ac:dyDescent="0.2">
      <c r="A47" s="12">
        <f>'Bon de commande'!B63</f>
        <v>0</v>
      </c>
      <c r="B47" s="13" t="str">
        <f>'Bon de commande'!A63</f>
        <v>HEART red</v>
      </c>
      <c r="C47" s="14" t="str">
        <f>'Bon de commande'!D63</f>
        <v>Neon LED Light HEART red Bat + USB FLNEO7 Dimensions (mm) LxWxH:20 x 2 x 21 cm</v>
      </c>
      <c r="D47" s="14" t="str">
        <f>'Bon de commande'!D63</f>
        <v>Neon LED Light HEART red Bat + USB FLNEO7 Dimensions (mm) LxWxH:20 x 2 x 21 cm</v>
      </c>
      <c r="E47" s="16">
        <f>'Bon de commande'!C63</f>
        <v>5900495949400</v>
      </c>
      <c r="F47" s="20">
        <v>1</v>
      </c>
      <c r="G47" s="20">
        <v>1</v>
      </c>
      <c r="H47" s="20" t="s">
        <v>46</v>
      </c>
      <c r="I47" s="20">
        <v>1</v>
      </c>
      <c r="J47" s="18">
        <f>'Bon de commande'!E63</f>
        <v>0.24</v>
      </c>
      <c r="K47" s="18">
        <f>'Bon de commande'!F63+J47</f>
        <v>8.07</v>
      </c>
      <c r="L47" s="18"/>
      <c r="M47" s="18">
        <f t="shared" si="2"/>
        <v>8.07</v>
      </c>
      <c r="N47" s="19">
        <v>20</v>
      </c>
      <c r="O47" s="19">
        <f>'Bon de commande'!G63</f>
        <v>14.99</v>
      </c>
      <c r="Q47" s="12">
        <v>60</v>
      </c>
      <c r="R47" s="12">
        <v>62</v>
      </c>
      <c r="S47" s="12">
        <v>6230</v>
      </c>
      <c r="T47" s="12">
        <v>1</v>
      </c>
    </row>
    <row r="48" spans="1:20" x14ac:dyDescent="0.2">
      <c r="A48" s="12" t="e">
        <f>'Bon de commande'!#REF!</f>
        <v>#REF!</v>
      </c>
      <c r="B48" s="13" t="e">
        <f>'Bon de commande'!#REF!</f>
        <v>#REF!</v>
      </c>
      <c r="C48" s="14" t="e">
        <f>'Bon de commande'!#REF!</f>
        <v>#REF!</v>
      </c>
      <c r="D48" s="14" t="e">
        <f>'Bon de commande'!#REF!</f>
        <v>#REF!</v>
      </c>
      <c r="E48" s="16" t="e">
        <f>'Bon de commande'!#REF!</f>
        <v>#REF!</v>
      </c>
      <c r="F48" s="17">
        <v>1</v>
      </c>
      <c r="G48" s="17">
        <v>1</v>
      </c>
      <c r="H48" s="17" t="s">
        <v>46</v>
      </c>
      <c r="I48" s="17">
        <v>1</v>
      </c>
      <c r="J48" s="18" t="e">
        <f>'Bon de commande'!#REF!</f>
        <v>#REF!</v>
      </c>
      <c r="K48" s="18" t="e">
        <f>'Bon de commande'!#REF!+J48</f>
        <v>#REF!</v>
      </c>
      <c r="L48" s="18"/>
      <c r="M48" s="18" t="e">
        <f t="shared" si="2"/>
        <v>#REF!</v>
      </c>
      <c r="N48" s="19">
        <v>20</v>
      </c>
      <c r="O48" s="19" t="e">
        <f>'Bon de commande'!#REF!</f>
        <v>#REF!</v>
      </c>
      <c r="Q48" s="21">
        <v>60</v>
      </c>
      <c r="R48" s="21">
        <v>62</v>
      </c>
      <c r="S48" s="21">
        <v>6230</v>
      </c>
      <c r="T48" s="21">
        <v>1</v>
      </c>
    </row>
    <row r="49" spans="1:20" x14ac:dyDescent="0.2">
      <c r="A49" s="12" t="e">
        <f>'Bon de commande'!#REF!</f>
        <v>#REF!</v>
      </c>
      <c r="B49" s="13" t="e">
        <f>'Bon de commande'!#REF!</f>
        <v>#REF!</v>
      </c>
      <c r="C49" s="14" t="e">
        <f>'Bon de commande'!#REF!</f>
        <v>#REF!</v>
      </c>
      <c r="D49" s="14" t="e">
        <f>'Bon de commande'!#REF!</f>
        <v>#REF!</v>
      </c>
      <c r="E49" s="16" t="e">
        <f>'Bon de commande'!#REF!</f>
        <v>#REF!</v>
      </c>
      <c r="F49" s="20">
        <v>1</v>
      </c>
      <c r="G49" s="20">
        <v>1</v>
      </c>
      <c r="H49" s="20" t="s">
        <v>46</v>
      </c>
      <c r="I49" s="20">
        <v>1</v>
      </c>
      <c r="J49" s="18" t="e">
        <f>'Bon de commande'!#REF!</f>
        <v>#REF!</v>
      </c>
      <c r="K49" s="18" t="e">
        <f>'Bon de commande'!#REF!+J49</f>
        <v>#REF!</v>
      </c>
      <c r="L49" s="18"/>
      <c r="M49" s="18" t="e">
        <f t="shared" si="2"/>
        <v>#REF!</v>
      </c>
      <c r="N49" s="19">
        <v>20</v>
      </c>
      <c r="O49" s="19" t="e">
        <f>'Bon de commande'!#REF!</f>
        <v>#REF!</v>
      </c>
      <c r="Q49" s="12">
        <v>60</v>
      </c>
      <c r="R49" s="12">
        <v>62</v>
      </c>
      <c r="S49" s="12">
        <v>6230</v>
      </c>
      <c r="T49" s="12">
        <v>1</v>
      </c>
    </row>
    <row r="50" spans="1:20" x14ac:dyDescent="0.2">
      <c r="A50" s="12" t="e">
        <f>'Bon de commande'!#REF!</f>
        <v>#REF!</v>
      </c>
      <c r="B50" s="13" t="e">
        <f>'Bon de commande'!#REF!</f>
        <v>#REF!</v>
      </c>
      <c r="C50" s="14" t="e">
        <f>'Bon de commande'!#REF!</f>
        <v>#REF!</v>
      </c>
      <c r="D50" s="14" t="e">
        <f>'Bon de commande'!#REF!</f>
        <v>#REF!</v>
      </c>
      <c r="E50" s="16" t="e">
        <f>'Bon de commande'!#REF!</f>
        <v>#REF!</v>
      </c>
      <c r="F50" s="17">
        <v>1</v>
      </c>
      <c r="G50" s="17">
        <v>1</v>
      </c>
      <c r="H50" s="17" t="s">
        <v>46</v>
      </c>
      <c r="I50" s="17">
        <v>1</v>
      </c>
      <c r="J50" s="18" t="e">
        <f>'Bon de commande'!#REF!</f>
        <v>#REF!</v>
      </c>
      <c r="K50" s="18" t="e">
        <f>'Bon de commande'!#REF!+J50</f>
        <v>#REF!</v>
      </c>
      <c r="L50" s="18"/>
      <c r="M50" s="18" t="e">
        <f t="shared" si="2"/>
        <v>#REF!</v>
      </c>
      <c r="N50" s="19">
        <v>20</v>
      </c>
      <c r="O50" s="19" t="e">
        <f>'Bon de commande'!#REF!</f>
        <v>#REF!</v>
      </c>
      <c r="P50" s="19"/>
      <c r="Q50" s="21">
        <v>60</v>
      </c>
      <c r="R50" s="21">
        <v>62</v>
      </c>
      <c r="S50" s="21">
        <v>6230</v>
      </c>
      <c r="T50" s="21">
        <v>1</v>
      </c>
    </row>
    <row r="51" spans="1:20" x14ac:dyDescent="0.2">
      <c r="A51" s="12" t="e">
        <f>'Bon de commande'!#REF!</f>
        <v>#REF!</v>
      </c>
      <c r="B51" s="13" t="e">
        <f>'Bon de commande'!#REF!</f>
        <v>#REF!</v>
      </c>
      <c r="C51" s="14" t="e">
        <f>'Bon de commande'!#REF!</f>
        <v>#REF!</v>
      </c>
      <c r="D51" s="14" t="e">
        <f>'Bon de commande'!#REF!</f>
        <v>#REF!</v>
      </c>
      <c r="E51" s="16" t="e">
        <f>'Bon de commande'!#REF!</f>
        <v>#REF!</v>
      </c>
      <c r="F51" s="20">
        <v>1</v>
      </c>
      <c r="G51" s="20">
        <v>1</v>
      </c>
      <c r="H51" s="20" t="s">
        <v>46</v>
      </c>
      <c r="I51" s="20">
        <v>1</v>
      </c>
      <c r="J51" s="18" t="e">
        <f>'Bon de commande'!#REF!</f>
        <v>#REF!</v>
      </c>
      <c r="K51" s="18" t="e">
        <f>'Bon de commande'!#REF!+J51</f>
        <v>#REF!</v>
      </c>
      <c r="L51" s="18"/>
      <c r="M51" s="18" t="e">
        <f t="shared" si="2"/>
        <v>#REF!</v>
      </c>
      <c r="N51" s="19">
        <v>20</v>
      </c>
      <c r="O51" s="19" t="e">
        <f>'Bon de commande'!#REF!</f>
        <v>#REF!</v>
      </c>
      <c r="Q51" s="12">
        <v>60</v>
      </c>
      <c r="R51" s="12">
        <v>62</v>
      </c>
      <c r="S51" s="12">
        <v>6230</v>
      </c>
      <c r="T51" s="12">
        <v>1</v>
      </c>
    </row>
    <row r="52" spans="1:20" x14ac:dyDescent="0.2">
      <c r="A52" s="12" t="e">
        <f>'Bon de commande'!#REF!</f>
        <v>#REF!</v>
      </c>
      <c r="B52" s="13" t="e">
        <f>'Bon de commande'!#REF!</f>
        <v>#REF!</v>
      </c>
      <c r="C52" s="14" t="e">
        <f>'Bon de commande'!#REF!</f>
        <v>#REF!</v>
      </c>
      <c r="D52" s="14" t="e">
        <f>'Bon de commande'!#REF!</f>
        <v>#REF!</v>
      </c>
      <c r="E52" s="16" t="e">
        <f>'Bon de commande'!#REF!</f>
        <v>#REF!</v>
      </c>
      <c r="F52" s="17">
        <v>1</v>
      </c>
      <c r="G52" s="17">
        <v>1</v>
      </c>
      <c r="H52" s="17" t="s">
        <v>46</v>
      </c>
      <c r="I52" s="17">
        <v>1</v>
      </c>
      <c r="J52" s="18" t="e">
        <f>'Bon de commande'!#REF!</f>
        <v>#REF!</v>
      </c>
      <c r="K52" s="18" t="e">
        <f>'Bon de commande'!#REF!+J52</f>
        <v>#REF!</v>
      </c>
      <c r="L52" s="18"/>
      <c r="M52" s="18" t="e">
        <f t="shared" si="2"/>
        <v>#REF!</v>
      </c>
      <c r="N52" s="19">
        <v>20</v>
      </c>
      <c r="O52" s="19" t="e">
        <f>'Bon de commande'!#REF!</f>
        <v>#REF!</v>
      </c>
      <c r="Q52" s="21">
        <v>60</v>
      </c>
      <c r="R52" s="21">
        <v>62</v>
      </c>
      <c r="S52" s="21">
        <v>6230</v>
      </c>
      <c r="T52" s="21">
        <v>1</v>
      </c>
    </row>
    <row r="53" spans="1:20" x14ac:dyDescent="0.2">
      <c r="A53" s="12" t="e">
        <f>'Bon de commande'!#REF!</f>
        <v>#REF!</v>
      </c>
      <c r="B53" s="13" t="e">
        <f>'Bon de commande'!#REF!</f>
        <v>#REF!</v>
      </c>
      <c r="C53" s="14" t="e">
        <f>'Bon de commande'!#REF!</f>
        <v>#REF!</v>
      </c>
      <c r="D53" s="14" t="e">
        <f>'Bon de commande'!#REF!</f>
        <v>#REF!</v>
      </c>
      <c r="E53" s="16" t="e">
        <f>'Bon de commande'!#REF!</f>
        <v>#REF!</v>
      </c>
      <c r="F53" s="20">
        <v>1</v>
      </c>
      <c r="G53" s="20">
        <v>1</v>
      </c>
      <c r="H53" s="20" t="s">
        <v>46</v>
      </c>
      <c r="I53" s="20">
        <v>1</v>
      </c>
      <c r="J53" s="18" t="e">
        <f>'Bon de commande'!#REF!</f>
        <v>#REF!</v>
      </c>
      <c r="K53" s="18" t="e">
        <f>'Bon de commande'!#REF!+J53</f>
        <v>#REF!</v>
      </c>
      <c r="L53" s="18"/>
      <c r="M53" s="18" t="e">
        <f t="shared" si="2"/>
        <v>#REF!</v>
      </c>
      <c r="N53" s="19">
        <v>20</v>
      </c>
      <c r="O53" s="19" t="e">
        <f>'Bon de commande'!#REF!</f>
        <v>#REF!</v>
      </c>
      <c r="Q53" s="12">
        <v>60</v>
      </c>
      <c r="R53" s="12">
        <v>62</v>
      </c>
      <c r="S53" s="12">
        <v>6230</v>
      </c>
      <c r="T53" s="12">
        <v>1</v>
      </c>
    </row>
    <row r="54" spans="1:20" x14ac:dyDescent="0.2">
      <c r="A54" s="12" t="e">
        <f>'Bon de commande'!#REF!</f>
        <v>#REF!</v>
      </c>
      <c r="B54" s="13" t="e">
        <f>'Bon de commande'!#REF!</f>
        <v>#REF!</v>
      </c>
      <c r="C54" s="14" t="e">
        <f>'Bon de commande'!#REF!</f>
        <v>#REF!</v>
      </c>
      <c r="D54" s="14" t="e">
        <f>'Bon de commande'!#REF!</f>
        <v>#REF!</v>
      </c>
      <c r="E54" s="16" t="e">
        <f>'Bon de commande'!#REF!</f>
        <v>#REF!</v>
      </c>
      <c r="F54" s="17">
        <v>1</v>
      </c>
      <c r="G54" s="17">
        <v>1</v>
      </c>
      <c r="H54" s="17" t="s">
        <v>46</v>
      </c>
      <c r="I54" s="17">
        <v>1</v>
      </c>
      <c r="J54" s="18" t="e">
        <f>'Bon de commande'!#REF!</f>
        <v>#REF!</v>
      </c>
      <c r="K54" s="18" t="e">
        <f>'Bon de commande'!#REF!+J54</f>
        <v>#REF!</v>
      </c>
      <c r="L54" s="18"/>
      <c r="M54" s="18" t="e">
        <f t="shared" si="2"/>
        <v>#REF!</v>
      </c>
      <c r="N54" s="19">
        <v>20</v>
      </c>
      <c r="O54" s="19" t="e">
        <f>'Bon de commande'!#REF!</f>
        <v>#REF!</v>
      </c>
      <c r="Q54" s="21">
        <v>60</v>
      </c>
      <c r="R54" s="21">
        <v>62</v>
      </c>
      <c r="S54" s="21">
        <v>6230</v>
      </c>
      <c r="T54" s="21">
        <v>1</v>
      </c>
    </row>
    <row r="55" spans="1:20" ht="30" x14ac:dyDescent="0.2">
      <c r="A55" s="12" t="e">
        <f>'Bon de commande'!#REF!</f>
        <v>#REF!</v>
      </c>
      <c r="B55" s="13" t="e">
        <f>'Bon de commande'!#REF!</f>
        <v>#REF!</v>
      </c>
      <c r="C55" s="14" t="e">
        <f>'Bon de commande'!#REF!</f>
        <v>#REF!</v>
      </c>
      <c r="D55" s="14" t="e">
        <f>'Bon de commande'!#REF!</f>
        <v>#REF!</v>
      </c>
      <c r="E55" s="16" t="e">
        <f>'Bon de commande'!#REF!</f>
        <v>#REF!</v>
      </c>
      <c r="F55" s="20">
        <v>1</v>
      </c>
      <c r="G55" s="20">
        <v>1</v>
      </c>
      <c r="H55" s="20" t="s">
        <v>46</v>
      </c>
      <c r="I55" s="20">
        <v>1</v>
      </c>
      <c r="J55" s="18" t="e">
        <f>'Bon de commande'!#REF!</f>
        <v>#REF!</v>
      </c>
      <c r="K55" s="18" t="e">
        <f>'Bon de commande'!#REF!+J55</f>
        <v>#REF!</v>
      </c>
      <c r="L55" s="18"/>
      <c r="M55" s="18" t="e">
        <f t="shared" si="2"/>
        <v>#REF!</v>
      </c>
      <c r="N55" s="19">
        <v>20</v>
      </c>
      <c r="O55" s="19" t="e">
        <f>'Bon de commande'!#REF!</f>
        <v>#REF!</v>
      </c>
      <c r="Q55" s="12">
        <v>60</v>
      </c>
      <c r="R55" s="12">
        <v>62</v>
      </c>
      <c r="S55" s="12">
        <v>6230</v>
      </c>
      <c r="T55" s="12">
        <v>1</v>
      </c>
    </row>
    <row r="56" spans="1:20" x14ac:dyDescent="0.2">
      <c r="A56" s="12" t="e">
        <f>'Bon de commande'!#REF!</f>
        <v>#REF!</v>
      </c>
      <c r="B56" s="13" t="e">
        <f>'Bon de commande'!#REF!</f>
        <v>#REF!</v>
      </c>
      <c r="C56" s="14" t="e">
        <f>'Bon de commande'!#REF!</f>
        <v>#REF!</v>
      </c>
      <c r="D56" s="14" t="e">
        <f>'Bon de commande'!#REF!</f>
        <v>#REF!</v>
      </c>
      <c r="E56" s="16" t="e">
        <f>'Bon de commande'!#REF!</f>
        <v>#REF!</v>
      </c>
      <c r="F56" s="17">
        <v>1</v>
      </c>
      <c r="G56" s="17">
        <v>1</v>
      </c>
      <c r="H56" s="17" t="s">
        <v>46</v>
      </c>
      <c r="I56" s="17">
        <v>1</v>
      </c>
      <c r="J56" s="18" t="e">
        <f>'Bon de commande'!#REF!</f>
        <v>#REF!</v>
      </c>
      <c r="K56" s="18" t="e">
        <f>'Bon de commande'!#REF!+J56</f>
        <v>#REF!</v>
      </c>
      <c r="L56" s="18"/>
      <c r="M56" s="18" t="e">
        <f t="shared" si="2"/>
        <v>#REF!</v>
      </c>
      <c r="N56" s="19">
        <v>20</v>
      </c>
      <c r="O56" s="19" t="e">
        <f>'Bon de commande'!#REF!</f>
        <v>#REF!</v>
      </c>
      <c r="Q56" s="21">
        <v>60</v>
      </c>
      <c r="R56" s="21">
        <v>62</v>
      </c>
      <c r="S56" s="21">
        <v>6230</v>
      </c>
      <c r="T56" s="21">
        <v>1</v>
      </c>
    </row>
    <row r="57" spans="1:20" ht="30" x14ac:dyDescent="0.2">
      <c r="A57" s="12" t="e">
        <f>'Bon de commande'!#REF!</f>
        <v>#REF!</v>
      </c>
      <c r="B57" s="13" t="e">
        <f>'Bon de commande'!#REF!</f>
        <v>#REF!</v>
      </c>
      <c r="C57" s="14" t="e">
        <f>'Bon de commande'!#REF!</f>
        <v>#REF!</v>
      </c>
      <c r="D57" s="14" t="e">
        <f>'Bon de commande'!#REF!</f>
        <v>#REF!</v>
      </c>
      <c r="E57" s="16" t="e">
        <f>'Bon de commande'!#REF!</f>
        <v>#REF!</v>
      </c>
      <c r="F57" s="20">
        <v>1</v>
      </c>
      <c r="G57" s="20">
        <v>1</v>
      </c>
      <c r="H57" s="20" t="s">
        <v>46</v>
      </c>
      <c r="I57" s="20">
        <v>1</v>
      </c>
      <c r="J57" s="18" t="e">
        <f>'Bon de commande'!#REF!</f>
        <v>#REF!</v>
      </c>
      <c r="K57" s="18" t="e">
        <f>'Bon de commande'!#REF!+J57</f>
        <v>#REF!</v>
      </c>
      <c r="L57" s="18"/>
      <c r="M57" s="18" t="e">
        <f t="shared" si="2"/>
        <v>#REF!</v>
      </c>
      <c r="N57" s="19">
        <v>20</v>
      </c>
      <c r="O57" s="19" t="e">
        <f>'Bon de commande'!#REF!</f>
        <v>#REF!</v>
      </c>
      <c r="Q57" s="12">
        <v>60</v>
      </c>
      <c r="R57" s="12">
        <v>62</v>
      </c>
      <c r="S57" s="12">
        <v>6230</v>
      </c>
      <c r="T57" s="12">
        <v>1</v>
      </c>
    </row>
    <row r="58" spans="1:20" ht="30" x14ac:dyDescent="0.2">
      <c r="A58" s="12" t="e">
        <f>'Bon de commande'!#REF!</f>
        <v>#REF!</v>
      </c>
      <c r="B58" s="13" t="e">
        <f>'Bon de commande'!#REF!</f>
        <v>#REF!</v>
      </c>
      <c r="C58" s="14" t="e">
        <f>'Bon de commande'!#REF!</f>
        <v>#REF!</v>
      </c>
      <c r="D58" s="14" t="e">
        <f>'Bon de commande'!#REF!</f>
        <v>#REF!</v>
      </c>
      <c r="E58" s="16" t="e">
        <f>'Bon de commande'!#REF!</f>
        <v>#REF!</v>
      </c>
      <c r="F58" s="17">
        <v>1</v>
      </c>
      <c r="G58" s="17">
        <v>1</v>
      </c>
      <c r="H58" s="17" t="s">
        <v>46</v>
      </c>
      <c r="I58" s="17">
        <v>1</v>
      </c>
      <c r="J58" s="18" t="e">
        <f>'Bon de commande'!#REF!</f>
        <v>#REF!</v>
      </c>
      <c r="K58" s="18" t="e">
        <f>'Bon de commande'!#REF!+J58</f>
        <v>#REF!</v>
      </c>
      <c r="L58" s="18"/>
      <c r="M58" s="18" t="e">
        <f t="shared" si="2"/>
        <v>#REF!</v>
      </c>
      <c r="N58" s="19">
        <v>20</v>
      </c>
      <c r="O58" s="19" t="e">
        <f>'Bon de commande'!#REF!</f>
        <v>#REF!</v>
      </c>
      <c r="Q58" s="21">
        <v>60</v>
      </c>
      <c r="R58" s="21">
        <v>62</v>
      </c>
      <c r="S58" s="21">
        <v>6230</v>
      </c>
      <c r="T58" s="21">
        <v>1</v>
      </c>
    </row>
    <row r="59" spans="1:20" ht="30" x14ac:dyDescent="0.2">
      <c r="A59" s="12" t="e">
        <f>'Bon de commande'!#REF!</f>
        <v>#REF!</v>
      </c>
      <c r="B59" s="13" t="e">
        <f>'Bon de commande'!#REF!</f>
        <v>#REF!</v>
      </c>
      <c r="C59" s="14" t="e">
        <f>'Bon de commande'!#REF!</f>
        <v>#REF!</v>
      </c>
      <c r="D59" s="14" t="e">
        <f>'Bon de commande'!#REF!</f>
        <v>#REF!</v>
      </c>
      <c r="E59" s="16" t="e">
        <f>'Bon de commande'!#REF!</f>
        <v>#REF!</v>
      </c>
      <c r="F59" s="20">
        <v>1</v>
      </c>
      <c r="G59" s="20">
        <v>1</v>
      </c>
      <c r="H59" s="20" t="s">
        <v>46</v>
      </c>
      <c r="I59" s="20">
        <v>1</v>
      </c>
      <c r="J59" s="18" t="e">
        <f>'Bon de commande'!#REF!</f>
        <v>#REF!</v>
      </c>
      <c r="K59" s="18" t="e">
        <f>'Bon de commande'!#REF!+J59</f>
        <v>#REF!</v>
      </c>
      <c r="L59" s="18"/>
      <c r="M59" s="18" t="e">
        <f t="shared" si="2"/>
        <v>#REF!</v>
      </c>
      <c r="N59" s="19">
        <v>20</v>
      </c>
      <c r="O59" s="19" t="e">
        <f>'Bon de commande'!#REF!</f>
        <v>#REF!</v>
      </c>
      <c r="Q59" s="12">
        <v>60</v>
      </c>
      <c r="R59" s="12">
        <v>62</v>
      </c>
      <c r="S59" s="12">
        <v>6230</v>
      </c>
      <c r="T59" s="12">
        <v>1</v>
      </c>
    </row>
    <row r="60" spans="1:20" ht="30" x14ac:dyDescent="0.2">
      <c r="A60" s="12" t="e">
        <f>'Bon de commande'!#REF!</f>
        <v>#REF!</v>
      </c>
      <c r="B60" s="13" t="e">
        <f>'Bon de commande'!#REF!</f>
        <v>#REF!</v>
      </c>
      <c r="C60" s="14" t="e">
        <f>'Bon de commande'!#REF!</f>
        <v>#REF!</v>
      </c>
      <c r="D60" s="14" t="e">
        <f>'Bon de commande'!#REF!</f>
        <v>#REF!</v>
      </c>
      <c r="E60" s="16" t="e">
        <f>'Bon de commande'!#REF!</f>
        <v>#REF!</v>
      </c>
      <c r="F60" s="17">
        <v>1</v>
      </c>
      <c r="G60" s="17">
        <v>1</v>
      </c>
      <c r="H60" s="17" t="s">
        <v>46</v>
      </c>
      <c r="I60" s="17">
        <v>1</v>
      </c>
      <c r="J60" s="18" t="e">
        <f>'Bon de commande'!#REF!</f>
        <v>#REF!</v>
      </c>
      <c r="K60" s="18" t="e">
        <f>'Bon de commande'!#REF!+J60</f>
        <v>#REF!</v>
      </c>
      <c r="L60" s="18"/>
      <c r="M60" s="18" t="e">
        <f t="shared" si="2"/>
        <v>#REF!</v>
      </c>
      <c r="N60" s="19">
        <v>20</v>
      </c>
      <c r="O60" s="19" t="e">
        <f>'Bon de commande'!#REF!</f>
        <v>#REF!</v>
      </c>
      <c r="Q60" s="21">
        <v>60</v>
      </c>
      <c r="R60" s="21">
        <v>62</v>
      </c>
      <c r="S60" s="21">
        <v>6230</v>
      </c>
      <c r="T60" s="21">
        <v>1</v>
      </c>
    </row>
    <row r="61" spans="1:20" ht="30" x14ac:dyDescent="0.2">
      <c r="A61" s="12" t="e">
        <f>'Bon de commande'!#REF!</f>
        <v>#REF!</v>
      </c>
      <c r="B61" s="13" t="e">
        <f>'Bon de commande'!#REF!</f>
        <v>#REF!</v>
      </c>
      <c r="C61" s="14" t="e">
        <f>'Bon de commande'!#REF!</f>
        <v>#REF!</v>
      </c>
      <c r="D61" s="14" t="e">
        <f>'Bon de commande'!#REF!</f>
        <v>#REF!</v>
      </c>
      <c r="E61" s="16" t="e">
        <f>'Bon de commande'!#REF!</f>
        <v>#REF!</v>
      </c>
      <c r="F61" s="20">
        <v>1</v>
      </c>
      <c r="G61" s="20">
        <v>1</v>
      </c>
      <c r="H61" s="20" t="s">
        <v>46</v>
      </c>
      <c r="I61" s="20">
        <v>1</v>
      </c>
      <c r="J61" s="18" t="e">
        <f>'Bon de commande'!#REF!</f>
        <v>#REF!</v>
      </c>
      <c r="K61" s="18" t="e">
        <f>'Bon de commande'!#REF!+J61</f>
        <v>#REF!</v>
      </c>
      <c r="L61" s="18"/>
      <c r="M61" s="18" t="e">
        <f t="shared" si="2"/>
        <v>#REF!</v>
      </c>
      <c r="N61" s="19">
        <v>20</v>
      </c>
      <c r="O61" s="19" t="e">
        <f>'Bon de commande'!#REF!</f>
        <v>#REF!</v>
      </c>
      <c r="Q61" s="12">
        <v>60</v>
      </c>
      <c r="R61" s="12">
        <v>62</v>
      </c>
      <c r="S61" s="12">
        <v>6230</v>
      </c>
      <c r="T61" s="12">
        <v>1</v>
      </c>
    </row>
  </sheetData>
  <autoFilter ref="A1:O61" xr:uid="{63EF0B38-783D-C54B-A3C5-C10FC3175051}"/>
  <pageMargins left="0.7" right="0.7" top="0.75" bottom="0.75" header="0.3" footer="0.3"/>
  <ignoredErrors>
    <ignoredError sqref="C23 C32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3F6F-BE74-B946-84A8-57BDC4068680}">
  <dimension ref="A1:AO61"/>
  <sheetViews>
    <sheetView topLeftCell="A36" workbookViewId="0">
      <selection activeCell="E67" sqref="E67"/>
    </sheetView>
  </sheetViews>
  <sheetFormatPr baseColWidth="10" defaultRowHeight="15" x14ac:dyDescent="0.2"/>
  <cols>
    <col min="4" max="4" width="14.33203125" customWidth="1"/>
    <col min="5" max="5" width="31" customWidth="1"/>
    <col min="6" max="6" width="36.33203125" customWidth="1"/>
    <col min="7" max="7" width="43.83203125" customWidth="1"/>
  </cols>
  <sheetData>
    <row r="1" spans="1:41" ht="78" x14ac:dyDescent="0.2">
      <c r="A1" s="12" t="s">
        <v>28</v>
      </c>
      <c r="B1" s="25" t="s">
        <v>47</v>
      </c>
      <c r="C1" s="26" t="s">
        <v>48</v>
      </c>
      <c r="D1" s="25" t="s">
        <v>49</v>
      </c>
      <c r="E1" s="25" t="s">
        <v>50</v>
      </c>
      <c r="F1" s="25" t="s">
        <v>51</v>
      </c>
      <c r="G1" s="25" t="s">
        <v>52</v>
      </c>
      <c r="H1" s="27" t="s">
        <v>53</v>
      </c>
      <c r="I1" s="27" t="s">
        <v>54</v>
      </c>
      <c r="J1" s="28" t="s">
        <v>55</v>
      </c>
      <c r="K1" s="29" t="s">
        <v>56</v>
      </c>
      <c r="L1" s="25" t="s">
        <v>57</v>
      </c>
      <c r="M1" s="25" t="s">
        <v>58</v>
      </c>
      <c r="N1" s="25" t="s">
        <v>59</v>
      </c>
      <c r="O1" s="25" t="s">
        <v>60</v>
      </c>
      <c r="P1" s="25" t="s">
        <v>61</v>
      </c>
      <c r="Q1" s="30" t="s">
        <v>62</v>
      </c>
      <c r="R1" s="26" t="s">
        <v>63</v>
      </c>
      <c r="S1" s="28" t="s">
        <v>64</v>
      </c>
      <c r="T1" s="25" t="s">
        <v>65</v>
      </c>
      <c r="U1" s="25" t="s">
        <v>66</v>
      </c>
      <c r="V1" s="31" t="s">
        <v>67</v>
      </c>
      <c r="W1" s="32" t="s">
        <v>68</v>
      </c>
      <c r="X1" s="33" t="s">
        <v>69</v>
      </c>
      <c r="Y1" s="34" t="s">
        <v>70</v>
      </c>
      <c r="Z1" s="25" t="s">
        <v>71</v>
      </c>
      <c r="AA1" s="33" t="s">
        <v>72</v>
      </c>
      <c r="AB1" s="25" t="s">
        <v>73</v>
      </c>
      <c r="AC1" s="33" t="s">
        <v>74</v>
      </c>
      <c r="AD1" s="25" t="s">
        <v>75</v>
      </c>
      <c r="AE1" s="33" t="s">
        <v>76</v>
      </c>
      <c r="AF1" s="33" t="s">
        <v>77</v>
      </c>
      <c r="AG1" s="25" t="s">
        <v>78</v>
      </c>
      <c r="AH1" s="25" t="s">
        <v>79</v>
      </c>
      <c r="AI1" s="25" t="s">
        <v>80</v>
      </c>
      <c r="AJ1" s="25" t="s">
        <v>81</v>
      </c>
      <c r="AK1" s="25" t="s">
        <v>82</v>
      </c>
      <c r="AL1" s="25" t="s">
        <v>83</v>
      </c>
      <c r="AM1" s="25" t="s">
        <v>84</v>
      </c>
      <c r="AN1" s="25" t="s">
        <v>85</v>
      </c>
      <c r="AO1" s="25" t="s">
        <v>86</v>
      </c>
    </row>
    <row r="2" spans="1:41" x14ac:dyDescent="0.2">
      <c r="A2">
        <f>'Bon de commande'!B16</f>
        <v>0</v>
      </c>
      <c r="B2" t="s">
        <v>87</v>
      </c>
      <c r="D2" s="35">
        <f>'Bon de commande'!C16</f>
        <v>5900495064165</v>
      </c>
      <c r="E2" t="str">
        <f>'Bon de commande'!A16</f>
        <v>FLN001</v>
      </c>
      <c r="F2" t="str">
        <f>'Bon de commande'!D16</f>
        <v>Neon ART LED PUNK TEDDY BEAR pink-yellow FLA01</v>
      </c>
      <c r="G2" t="str">
        <f>'Bon de commande'!D16</f>
        <v>Neon ART LED PUNK TEDDY BEAR pink-yellow FLA01</v>
      </c>
      <c r="H2" s="36">
        <f>'Bon de commande'!E16+'Bon de commande'!F16</f>
        <v>13.24</v>
      </c>
      <c r="I2" s="36">
        <f>'Bon de commande'!G16</f>
        <v>24.9</v>
      </c>
      <c r="L2" s="37">
        <v>0.2</v>
      </c>
      <c r="M2" s="25"/>
      <c r="N2" s="25"/>
      <c r="O2" s="25"/>
      <c r="P2" s="25"/>
      <c r="Q2" s="30"/>
      <c r="R2" s="26"/>
      <c r="S2" s="28"/>
      <c r="T2" s="25"/>
      <c r="U2" s="25"/>
      <c r="V2" s="31"/>
      <c r="W2" s="32"/>
      <c r="X2" s="33"/>
      <c r="Y2" s="34"/>
      <c r="Z2" s="25"/>
      <c r="AA2" s="33"/>
      <c r="AB2" s="25"/>
      <c r="AC2" s="33"/>
      <c r="AD2" s="25"/>
      <c r="AE2" s="33"/>
      <c r="AF2" s="33"/>
      <c r="AG2" s="25"/>
      <c r="AH2" s="25"/>
      <c r="AI2" s="25"/>
      <c r="AJ2" s="25"/>
      <c r="AK2" s="25"/>
      <c r="AL2" s="25"/>
      <c r="AM2" s="25"/>
      <c r="AN2" s="25"/>
      <c r="AO2" s="25"/>
    </row>
    <row r="3" spans="1:41" x14ac:dyDescent="0.2">
      <c r="A3">
        <f>'Bon de commande'!B17</f>
        <v>0</v>
      </c>
      <c r="B3" t="s">
        <v>87</v>
      </c>
      <c r="D3" s="35">
        <f>'Bon de commande'!C17</f>
        <v>5900495974235</v>
      </c>
      <c r="E3" t="str">
        <f>'Bon de commande'!A17</f>
        <v>FLN002</v>
      </c>
      <c r="F3" t="str">
        <f>'Bon de commande'!D17</f>
        <v>Neon ART LED GANGSTA MONKEY multicolor FLA03</v>
      </c>
      <c r="G3" t="str">
        <f>'Bon de commande'!D17</f>
        <v>Neon ART LED GANGSTA MONKEY multicolor FLA03</v>
      </c>
      <c r="H3" s="36">
        <f>'Bon de commande'!E17+'Bon de commande'!F17</f>
        <v>17.79</v>
      </c>
      <c r="I3" s="36">
        <f>'Bon de commande'!G17</f>
        <v>34.99</v>
      </c>
      <c r="L3" s="37">
        <v>0.2</v>
      </c>
    </row>
    <row r="4" spans="1:41" x14ac:dyDescent="0.2">
      <c r="A4">
        <f>'Bon de commande'!B18</f>
        <v>0</v>
      </c>
      <c r="B4" t="s">
        <v>87</v>
      </c>
      <c r="D4" s="35">
        <f>'Bon de commande'!C18</f>
        <v>5900495454225</v>
      </c>
      <c r="E4" t="str">
        <f>'Bon de commande'!A18</f>
        <v>FLN003</v>
      </c>
      <c r="F4" t="str">
        <f>'Bon de commande'!D18</f>
        <v>Neon ART LED CAT DREAMER multicolor FLA04</v>
      </c>
      <c r="G4" t="str">
        <f>'Bon de commande'!D18</f>
        <v>Neon ART LED CAT DREAMER multicolor FLA04</v>
      </c>
      <c r="H4" s="36">
        <f>'Bon de commande'!E18+'Bon de commande'!F18</f>
        <v>13.24</v>
      </c>
      <c r="I4" s="36">
        <f>'Bon de commande'!G18</f>
        <v>24.99</v>
      </c>
      <c r="L4" s="37">
        <v>0.2</v>
      </c>
    </row>
    <row r="5" spans="1:41" x14ac:dyDescent="0.2">
      <c r="A5">
        <f>'Bon de commande'!B19</f>
        <v>0</v>
      </c>
      <c r="B5" t="s">
        <v>87</v>
      </c>
      <c r="D5" s="35">
        <f>'Bon de commande'!C19</f>
        <v>5900495064073</v>
      </c>
      <c r="E5" t="str">
        <f>'Bon de commande'!A19</f>
        <v>FLN004</v>
      </c>
      <c r="F5" t="str">
        <f>'Bon de commande'!D19</f>
        <v>Neon ART LED POWER WOMAN yellow-purple FLA02</v>
      </c>
      <c r="G5" t="str">
        <f>'Bon de commande'!D19</f>
        <v>Neon ART LED POWER WOMAN yellow-purple FLA02</v>
      </c>
      <c r="H5" s="36">
        <f>'Bon de commande'!E19+'Bon de commande'!F19</f>
        <v>19.239999999999998</v>
      </c>
      <c r="I5" s="36">
        <f>'Bon de commande'!G19</f>
        <v>34.99</v>
      </c>
      <c r="L5" s="37">
        <v>0.2</v>
      </c>
    </row>
    <row r="6" spans="1:41" x14ac:dyDescent="0.2">
      <c r="A6">
        <f>'Bon de commande'!B20</f>
        <v>0</v>
      </c>
      <c r="B6" t="s">
        <v>87</v>
      </c>
      <c r="D6" s="35">
        <f>'Bon de commande'!C20</f>
        <v>5907457743205</v>
      </c>
      <c r="E6" t="str">
        <f>'Bon de commande'!A20</f>
        <v>FLN005</v>
      </c>
      <c r="F6" t="str">
        <f>'Bon de commande'!D20</f>
        <v>Neon PLEXI LED ASTRONAUT multicolor FPNE22 Forever Light dont 0,24 deee</v>
      </c>
      <c r="G6" t="str">
        <f>'Bon de commande'!D20</f>
        <v>Neon PLEXI LED ASTRONAUT multicolor FPNE22 Forever Light dont 0,24 deee</v>
      </c>
      <c r="H6" s="36">
        <f>'Bon de commande'!E20+'Bon de commande'!F20</f>
        <v>14.24</v>
      </c>
      <c r="I6" s="36">
        <f>'Bon de commande'!G20</f>
        <v>29.9</v>
      </c>
      <c r="L6" s="37">
        <v>0.2</v>
      </c>
    </row>
    <row r="7" spans="1:41" x14ac:dyDescent="0.2">
      <c r="A7">
        <f>'Bon de commande'!B21</f>
        <v>0</v>
      </c>
      <c r="B7" t="s">
        <v>87</v>
      </c>
      <c r="D7" s="35">
        <f>'Bon de commande'!C21</f>
        <v>5907457734760</v>
      </c>
      <c r="E7" t="str">
        <f>'Bon de commande'!A21</f>
        <v>FLN006</v>
      </c>
      <c r="F7" t="str">
        <f>'Bon de commande'!D21</f>
        <v>Neon PLEXI LED GAME CONSOLE multicolor FPNE27 Forever Light</v>
      </c>
      <c r="G7" t="str">
        <f>'Bon de commande'!D21</f>
        <v>Neon PLEXI LED GAME CONSOLE multicolor FPNE27 Forever Light</v>
      </c>
      <c r="H7" s="36">
        <f>'Bon de commande'!E21+'Bon de commande'!F21</f>
        <v>18.79</v>
      </c>
      <c r="I7" s="36">
        <f>'Bon de commande'!G21</f>
        <v>49.99</v>
      </c>
      <c r="L7" s="37">
        <v>0.2</v>
      </c>
    </row>
    <row r="8" spans="1:41" x14ac:dyDescent="0.2">
      <c r="A8">
        <f>'Bon de commande'!B22</f>
        <v>0</v>
      </c>
      <c r="B8" t="s">
        <v>87</v>
      </c>
      <c r="D8" s="35">
        <f>'Bon de commande'!C22</f>
        <v>5907457734777</v>
      </c>
      <c r="E8" t="str">
        <f>'Bon de commande'!A22</f>
        <v>FLN008</v>
      </c>
      <c r="F8" t="str">
        <f>'Bon de commande'!D22</f>
        <v>Neon PLEXI LED GAME ON multicolor FPNE23 Forever Light</v>
      </c>
      <c r="G8" t="str">
        <f>'Bon de commande'!D22</f>
        <v>Neon PLEXI LED GAME ON multicolor FPNE23 Forever Light</v>
      </c>
      <c r="H8" s="36">
        <f>'Bon de commande'!E22+'Bon de commande'!F22</f>
        <v>19.91</v>
      </c>
      <c r="I8" s="36">
        <f>'Bon de commande'!G22</f>
        <v>34.99</v>
      </c>
      <c r="L8" s="37">
        <v>0.2</v>
      </c>
    </row>
    <row r="9" spans="1:41" x14ac:dyDescent="0.2">
      <c r="A9">
        <f>'Bon de commande'!B23</f>
        <v>0</v>
      </c>
      <c r="B9" t="s">
        <v>87</v>
      </c>
      <c r="D9" s="35">
        <f>'Bon de commande'!C23</f>
        <v>5900495956163</v>
      </c>
      <c r="E9" t="str">
        <f>'Bon de commande'!A23</f>
        <v>FLN009</v>
      </c>
      <c r="F9" t="str">
        <f>'Bon de commande'!D23</f>
        <v>Neon LED Light BANANA white yellow Bat + USB FLNE10 Forever Light</v>
      </c>
      <c r="G9" t="str">
        <f>'Bon de commande'!D23</f>
        <v>Neon LED Light BANANA white yellow Bat + USB FLNE10 Forever Light</v>
      </c>
      <c r="H9" s="36">
        <f>'Bon de commande'!E23+'Bon de commande'!F23</f>
        <v>11.450000000000001</v>
      </c>
      <c r="I9" s="36">
        <f>'Bon de commande'!G23</f>
        <v>24.99</v>
      </c>
      <c r="L9" s="37">
        <v>0.2</v>
      </c>
    </row>
    <row r="10" spans="1:41" x14ac:dyDescent="0.2">
      <c r="A10">
        <f>'Bon de commande'!B24</f>
        <v>0</v>
      </c>
      <c r="B10" t="s">
        <v>87</v>
      </c>
      <c r="D10" s="35">
        <f>'Bon de commande'!C24</f>
        <v>5900495949394</v>
      </c>
      <c r="E10" t="str">
        <f>'Bon de commande'!A24</f>
        <v>FLN012</v>
      </c>
      <c r="F10" t="str">
        <f>'Bon de commande'!D24</f>
        <v>Neon LED Light BOLT red Bat + USB FLNEO6 Dimensions (mm) LxWxH:34 x 2 x 13 cm</v>
      </c>
      <c r="G10" t="str">
        <f>'Bon de commande'!D24</f>
        <v>Neon LED Light BOLT red Bat + USB FLNEO6 Dimensions (mm) LxWxH:34 x 2 x 13 cm</v>
      </c>
      <c r="H10" s="36">
        <f>'Bon de commande'!E24+'Bon de commande'!F24</f>
        <v>8.27</v>
      </c>
      <c r="I10" s="36">
        <f>'Bon de commande'!G24</f>
        <v>24.99</v>
      </c>
      <c r="L10" s="37">
        <v>0.2</v>
      </c>
    </row>
    <row r="11" spans="1:41" x14ac:dyDescent="0.2">
      <c r="A11">
        <f>'Bon de commande'!B25</f>
        <v>0</v>
      </c>
      <c r="B11" t="s">
        <v>87</v>
      </c>
      <c r="D11" s="35">
        <f>'Bon de commande'!C25</f>
        <v>5900495060235</v>
      </c>
      <c r="E11" t="str">
        <f>'Bon de commande'!A25</f>
        <v>FLN013</v>
      </c>
      <c r="F11" t="str">
        <f>'Bon de commande'!D25</f>
        <v>Neon LED Light BUTTERFLY pink NNE03 Dimensions (mm) LxWxH: 190 x 19 x 275 mm</v>
      </c>
      <c r="G11" t="str">
        <f>'Bon de commande'!D25</f>
        <v>Neon LED Light BUTTERFLY pink NNE03 Dimensions (mm) LxWxH: 190 x 19 x 275 mm</v>
      </c>
      <c r="H11" s="36">
        <f>'Bon de commande'!E25+'Bon de commande'!F25</f>
        <v>8.24</v>
      </c>
      <c r="I11" s="36">
        <f>'Bon de commande'!G25</f>
        <v>19.989999999999998</v>
      </c>
      <c r="L11" s="37">
        <v>0.2</v>
      </c>
    </row>
    <row r="12" spans="1:41" x14ac:dyDescent="0.2">
      <c r="A12">
        <f>'Bon de commande'!B26</f>
        <v>0</v>
      </c>
      <c r="B12" t="s">
        <v>87</v>
      </c>
      <c r="D12" s="35">
        <f>'Bon de commande'!C26</f>
        <v>5907457773479</v>
      </c>
      <c r="E12" t="str">
        <f>'Bon de commande'!A26</f>
        <v>FLN014</v>
      </c>
      <c r="F12" t="str">
        <f>'Bon de commande'!D26</f>
        <v>Neon LED Light CAT turquoise NNE24 dont 0,24 deee dim : 23,5 * 17 cm</v>
      </c>
      <c r="G12" t="str">
        <f>'Bon de commande'!D26</f>
        <v>Neon LED Light CAT turquoise NNE24 dont 0,24 deee dim : 23,5 * 17 cm</v>
      </c>
      <c r="H12" s="36">
        <f>'Bon de commande'!E26+'Bon de commande'!F26</f>
        <v>7.82</v>
      </c>
      <c r="I12" s="36">
        <f>'Bon de commande'!G26</f>
        <v>19.989999999999998</v>
      </c>
      <c r="L12" s="37">
        <v>0.2</v>
      </c>
    </row>
    <row r="13" spans="1:41" x14ac:dyDescent="0.2">
      <c r="A13">
        <f>'Bon de commande'!B27</f>
        <v>0</v>
      </c>
      <c r="B13" t="s">
        <v>87</v>
      </c>
      <c r="D13" s="35">
        <f>'Bon de commande'!C27</f>
        <v>5900495949356</v>
      </c>
      <c r="E13" t="str">
        <f>'Bon de commande'!A27</f>
        <v>FLN015</v>
      </c>
      <c r="F13" t="str">
        <f>'Bon de commande'!D27</f>
        <v>Neon LED Light CAT warm white Bat + USB FLNEO3 Dimensions (mm) LxWxH:170 x 20 x 235 mm</v>
      </c>
      <c r="G13" t="str">
        <f>'Bon de commande'!D27</f>
        <v>Neon LED Light CAT warm white Bat + USB FLNEO3 Dimensions (mm) LxWxH:170 x 20 x 235 mm</v>
      </c>
      <c r="H13" s="36">
        <f>'Bon de commande'!E27+'Bon de commande'!F27</f>
        <v>7.26</v>
      </c>
      <c r="I13" s="36">
        <f>'Bon de commande'!G27</f>
        <v>24.99</v>
      </c>
      <c r="L13" s="37">
        <v>0.2</v>
      </c>
    </row>
    <row r="14" spans="1:41" x14ac:dyDescent="0.2">
      <c r="A14">
        <f>'Bon de commande'!B28</f>
        <v>0</v>
      </c>
      <c r="B14" t="s">
        <v>87</v>
      </c>
      <c r="D14" s="35">
        <f>'Bon de commande'!C28</f>
        <v>5900495949363</v>
      </c>
      <c r="E14" t="str">
        <f>'Bon de commande'!A28</f>
        <v>FLN016</v>
      </c>
      <c r="F14" t="str">
        <f>'Bon de commande'!D28</f>
        <v>Neon LED Light CAT pink Bat + USB FLNEO4 Dimensions (mm) LxWxH:170 x 20 x 235 mm</v>
      </c>
      <c r="G14" t="str">
        <f>'Bon de commande'!D28</f>
        <v>Neon LED Light CAT pink Bat + USB FLNEO4 Dimensions (mm) LxWxH:170 x 20 x 235 mm</v>
      </c>
      <c r="H14" s="36">
        <f>'Bon de commande'!E28+'Bon de commande'!F28</f>
        <v>7.26</v>
      </c>
      <c r="I14" s="36">
        <f>'Bon de commande'!G28</f>
        <v>19.989999999999998</v>
      </c>
      <c r="L14" s="37">
        <v>0.2</v>
      </c>
    </row>
    <row r="15" spans="1:41" x14ac:dyDescent="0.2">
      <c r="A15">
        <f>'Bon de commande'!B29</f>
        <v>0</v>
      </c>
      <c r="B15" t="s">
        <v>87</v>
      </c>
      <c r="D15" s="35">
        <f>'Bon de commande'!C29</f>
        <v>5900495398079</v>
      </c>
      <c r="E15" t="str">
        <f>'Bon de commande'!A29</f>
        <v>FLN017</v>
      </c>
      <c r="F15" t="str">
        <f>'Bon de commande'!D29</f>
        <v>Neon LED RGB CAT FLRN03 + RC Forever Light Dimensions (mm) LxWxH:25,5 x 2 x 28,0 cm</v>
      </c>
      <c r="G15" t="str">
        <f>'Bon de commande'!D29</f>
        <v>Neon LED RGB CAT FLRN03 + RC Forever Light Dimensions (mm) LxWxH:25,5 x 2 x 28,0 cm</v>
      </c>
      <c r="H15" s="36">
        <f>'Bon de commande'!E29+'Bon de commande'!F29</f>
        <v>14.200000000000001</v>
      </c>
      <c r="I15" s="36">
        <f>'Bon de commande'!G29</f>
        <v>24.99</v>
      </c>
      <c r="L15" s="37">
        <v>0.2</v>
      </c>
    </row>
    <row r="16" spans="1:41" x14ac:dyDescent="0.2">
      <c r="A16">
        <f>'Bon de commande'!B30</f>
        <v>0</v>
      </c>
      <c r="B16" t="s">
        <v>87</v>
      </c>
      <c r="D16" s="35">
        <f>'Bon de commande'!C30</f>
        <v>5907457773462</v>
      </c>
      <c r="E16" t="str">
        <f>'Bon de commande'!A30</f>
        <v>FLN018</v>
      </c>
      <c r="F16" t="str">
        <f>'Bon de commande'!D30</f>
        <v>Neon LED Light CHERRY green red NNE23 dim 22,5 * 19 cm</v>
      </c>
      <c r="G16" t="str">
        <f>'Bon de commande'!D30</f>
        <v>Neon LED Light CHERRY green red NNE23 dim 22,5 * 19 cm</v>
      </c>
      <c r="H16" s="36">
        <f>'Bon de commande'!E30+'Bon de commande'!F30</f>
        <v>8</v>
      </c>
      <c r="I16" s="36">
        <f>'Bon de commande'!G30</f>
        <v>14.99</v>
      </c>
      <c r="L16" s="37">
        <v>0.2</v>
      </c>
    </row>
    <row r="17" spans="1:12" x14ac:dyDescent="0.2">
      <c r="A17">
        <f>'Bon de commande'!B31</f>
        <v>0</v>
      </c>
      <c r="B17" t="s">
        <v>87</v>
      </c>
      <c r="D17" s="35">
        <f>'Bon de commande'!C31</f>
        <v>5900495396532</v>
      </c>
      <c r="E17" t="str">
        <f>'Bon de commande'!A31</f>
        <v>FLN020</v>
      </c>
      <c r="F17" t="str">
        <f>'Bon de commande'!D31</f>
        <v>Neon LED RGB LOVE IN HEART FLRN02 + RC Forever Light 25,5 x 2 x 28,0 cm</v>
      </c>
      <c r="G17" t="str">
        <f>'Bon de commande'!D31</f>
        <v>Neon LED RGB LOVE IN HEART FLRN02 + RC Forever Light 25,5 x 2 x 28,0 cm</v>
      </c>
      <c r="H17" s="36">
        <f>'Bon de commande'!E31+'Bon de commande'!F31</f>
        <v>14.64</v>
      </c>
      <c r="I17" s="36">
        <f>'Bon de commande'!G31</f>
        <v>26.99</v>
      </c>
      <c r="L17" s="37">
        <v>0.2</v>
      </c>
    </row>
    <row r="18" spans="1:12" x14ac:dyDescent="0.2">
      <c r="A18">
        <f>'Bon de commande'!B32</f>
        <v>0</v>
      </c>
      <c r="B18" t="s">
        <v>87</v>
      </c>
      <c r="D18" s="35">
        <f>'Bon de commande'!C32</f>
        <v>5900495064097</v>
      </c>
      <c r="E18" t="str">
        <f>'Bon de commande'!A32</f>
        <v>FLN021</v>
      </c>
      <c r="F18" t="str">
        <f>'Bon de commande'!D32</f>
        <v>Neon LED Light DINOSAUR green NNE01 Dimensions (mm) LxWxH:23,5 x 2 x 24,5 cm</v>
      </c>
      <c r="G18" t="str">
        <f>'Bon de commande'!D32</f>
        <v>Neon LED Light DINOSAUR green NNE01 Dimensions (mm) LxWxH:23,5 x 2 x 24,5 cm</v>
      </c>
      <c r="H18" s="36">
        <f>'Bon de commande'!E32+'Bon de commande'!F32</f>
        <v>7.24</v>
      </c>
      <c r="I18" s="36">
        <f>'Bon de commande'!G32</f>
        <v>10.99</v>
      </c>
      <c r="L18" s="37">
        <v>0.2</v>
      </c>
    </row>
    <row r="19" spans="1:12" x14ac:dyDescent="0.2">
      <c r="A19">
        <f>'Bon de commande'!B33</f>
        <v>0</v>
      </c>
      <c r="B19" t="s">
        <v>87</v>
      </c>
      <c r="D19" s="35">
        <f>'Bon de commande'!C33</f>
        <v>5900495956187</v>
      </c>
      <c r="E19" t="str">
        <f>'Bon de commande'!A33</f>
        <v>FLN022</v>
      </c>
      <c r="F19" t="str">
        <f>'Bon de commande'!D33</f>
        <v>Neon LED Light ELK multicolor Bat + USB FLNE12 Dimensions (mm) LxWxH:290 x 23 x 290 mm dont 0,24 deee</v>
      </c>
      <c r="G19" t="str">
        <f>'Bon de commande'!D33</f>
        <v>Neon LED Light ELK multicolor Bat + USB FLNE12 Dimensions (mm) LxWxH:290 x 23 x 290 mm dont 0,24 deee</v>
      </c>
      <c r="H19" s="36">
        <f>'Bon de commande'!E33+'Bon de commande'!F33</f>
        <v>5.24</v>
      </c>
      <c r="I19" s="36">
        <f>'Bon de commande'!G33</f>
        <v>9.99</v>
      </c>
      <c r="L19" s="37">
        <v>0.2</v>
      </c>
    </row>
    <row r="20" spans="1:12" x14ac:dyDescent="0.2">
      <c r="A20">
        <f>'Bon de commande'!B34</f>
        <v>0</v>
      </c>
      <c r="B20" t="s">
        <v>87</v>
      </c>
      <c r="D20" s="35">
        <f>'Bon de commande'!C34</f>
        <v>5900495956217</v>
      </c>
      <c r="E20" t="str">
        <f>'Bon de commande'!A34</f>
        <v>FLN025</v>
      </c>
      <c r="F20" t="str">
        <f>'Bon de commande'!D34</f>
        <v>Neon LED Light HELLO pink white Bat + USB FLNE15 Dimensions (mm) LxWxH:290 x 23 x 290 mm</v>
      </c>
      <c r="G20" t="str">
        <f>'Bon de commande'!D34</f>
        <v>Neon LED Light HELLO pink white Bat + USB FLNE15 Dimensions (mm) LxWxH:290 x 23 x 290 mm</v>
      </c>
      <c r="H20" s="36">
        <f>'Bon de commande'!E34+'Bon de commande'!F34</f>
        <v>11.98</v>
      </c>
      <c r="I20" s="36">
        <f>'Bon de commande'!G34</f>
        <v>24.99</v>
      </c>
      <c r="L20" s="37">
        <v>0.2</v>
      </c>
    </row>
    <row r="21" spans="1:12" x14ac:dyDescent="0.2">
      <c r="A21">
        <f>'Bon de commande'!B35</f>
        <v>0</v>
      </c>
      <c r="B21" t="s">
        <v>87</v>
      </c>
      <c r="D21" s="35">
        <f>'Bon de commande'!C35</f>
        <v>5900495398161</v>
      </c>
      <c r="E21" t="str">
        <f>'Bon de commande'!A35</f>
        <v>FLN027</v>
      </c>
      <c r="F21" t="str">
        <f>'Bon de commande'!D35</f>
        <v>Neon LED JURASSIC BABY DINO blue FLNJ01</v>
      </c>
      <c r="G21" t="str">
        <f>'Bon de commande'!D35</f>
        <v>Neon LED JURASSIC BABY DINO blue FLNJ01</v>
      </c>
      <c r="H21" s="36">
        <f>'Bon de commande'!E35+'Bon de commande'!F35</f>
        <v>15.24</v>
      </c>
      <c r="I21" s="36">
        <f>'Bon de commande'!G35</f>
        <v>24.99</v>
      </c>
      <c r="L21" s="37">
        <v>0.2</v>
      </c>
    </row>
    <row r="22" spans="1:12" x14ac:dyDescent="0.2">
      <c r="A22">
        <f>'Bon de commande'!B36</f>
        <v>0</v>
      </c>
      <c r="B22" t="s">
        <v>87</v>
      </c>
      <c r="D22" s="35">
        <f>'Bon de commande'!C36</f>
        <v>5900495399694</v>
      </c>
      <c r="E22" t="str">
        <f>'Bon de commande'!A36</f>
        <v>FLN028</v>
      </c>
      <c r="F22" t="str">
        <f>'Bon de commande'!D36</f>
        <v>Neon LED JURASSIC CROC green FLNJ03</v>
      </c>
      <c r="G22" t="str">
        <f>'Bon de commande'!D36</f>
        <v>Neon LED JURASSIC CROC green FLNJ03</v>
      </c>
      <c r="H22" s="36">
        <f>'Bon de commande'!E36+'Bon de commande'!F36</f>
        <v>8.8000000000000007</v>
      </c>
      <c r="I22" s="36">
        <f>'Bon de commande'!G36</f>
        <v>19.899999999999999</v>
      </c>
      <c r="L22" s="37">
        <v>0.2</v>
      </c>
    </row>
    <row r="23" spans="1:12" x14ac:dyDescent="0.2">
      <c r="A23">
        <f>'Bon de commande'!B37</f>
        <v>0</v>
      </c>
      <c r="B23" t="s">
        <v>87</v>
      </c>
      <c r="D23" s="35">
        <f>'Bon de commande'!C37</f>
        <v>5900495949370</v>
      </c>
      <c r="E23" t="str">
        <f>'Bon de commande'!A37</f>
        <v>FLN030</v>
      </c>
      <c r="F23" t="str">
        <f>'Bon de commande'!D37</f>
        <v>Neon LED Light CACTUS orange green Bat + USB FLNEO2 Dimensions (mm) LxWxH: 14 x 2 x 33 cm</v>
      </c>
      <c r="G23" t="str">
        <f>'Bon de commande'!D37</f>
        <v>Neon LED Light CACTUS orange green Bat + USB FLNEO2 Dimensions (mm) LxWxH: 14 x 2 x 33 cm</v>
      </c>
      <c r="H23" s="36">
        <f>'Bon de commande'!E37+'Bon de commande'!F37</f>
        <v>11.98</v>
      </c>
      <c r="I23" s="36">
        <f>'Bon de commande'!G37</f>
        <v>24.99</v>
      </c>
      <c r="L23" s="37">
        <v>0.2</v>
      </c>
    </row>
    <row r="24" spans="1:12" x14ac:dyDescent="0.2">
      <c r="A24">
        <f>'Bon de commande'!B38</f>
        <v>0</v>
      </c>
      <c r="B24" t="s">
        <v>87</v>
      </c>
      <c r="D24" s="35">
        <f>'Bon de commande'!C38</f>
        <v>5900495949349</v>
      </c>
      <c r="E24" t="str">
        <f>'Bon de commande'!A38</f>
        <v>FLN032</v>
      </c>
      <c r="F24" t="str">
        <f>'Bon de commande'!D38</f>
        <v>Neon LED Light LOVE pink Bat + USB FLNEO5 Dimensions (mm) LxWxH:35,5 x 2 x 13 cm</v>
      </c>
      <c r="G24" t="str">
        <f>'Bon de commande'!D38</f>
        <v>Neon LED Light LOVE pink Bat + USB FLNEO5 Dimensions (mm) LxWxH:35,5 x 2 x 13 cm</v>
      </c>
      <c r="H24" s="36">
        <f>'Bon de commande'!E38+'Bon de commande'!F38</f>
        <v>8.27</v>
      </c>
      <c r="I24" s="36">
        <f>'Bon de commande'!G38</f>
        <v>16.989999999999998</v>
      </c>
      <c r="L24" s="37">
        <v>0.2</v>
      </c>
    </row>
    <row r="25" spans="1:12" x14ac:dyDescent="0.2">
      <c r="A25">
        <f>'Bon de commande'!B39</f>
        <v>0</v>
      </c>
      <c r="B25" t="s">
        <v>87</v>
      </c>
      <c r="D25" s="35">
        <f>'Bon de commande'!C39</f>
        <v>5900495396358</v>
      </c>
      <c r="E25" t="str">
        <f>'Bon de commande'!A39</f>
        <v>FLN033</v>
      </c>
      <c r="F25" t="str">
        <f>'Bon de commande'!D39</f>
        <v>Neon LED RGB LOVE FLRN01 + RC Forever Light LxWxH 25,5 x 2 x 28,0 cm</v>
      </c>
      <c r="G25" t="str">
        <f>'Bon de commande'!D39</f>
        <v>Neon LED RGB LOVE FLRN01 + RC Forever Light LxWxH 25,5 x 2 x 28,0 cm</v>
      </c>
      <c r="H25" s="36">
        <f>'Bon de commande'!E39+'Bon de commande'!F39</f>
        <v>14.200000000000001</v>
      </c>
      <c r="I25" s="36">
        <f>'Bon de commande'!G39</f>
        <v>26.99</v>
      </c>
      <c r="L25" s="37">
        <v>0.2</v>
      </c>
    </row>
    <row r="26" spans="1:12" x14ac:dyDescent="0.2">
      <c r="A26">
        <f>'Bon de commande'!B40</f>
        <v>0</v>
      </c>
      <c r="B26" t="s">
        <v>87</v>
      </c>
      <c r="D26" s="35">
        <f>'Bon de commande'!C40</f>
        <v>5900495064080</v>
      </c>
      <c r="E26" t="str">
        <f>'Bon de commande'!A40</f>
        <v>FLN034</v>
      </c>
      <c r="F26" t="str">
        <f>'Bon de commande'!D40</f>
        <v>Neon LED Light LOVE HEART purple white NNE02 Dimensions (mm) LxWxH:25,5 x 2 x 27,5 cm</v>
      </c>
      <c r="G26" t="str">
        <f>'Bon de commande'!D40</f>
        <v>Neon LED Light LOVE HEART purple white NNE02 Dimensions (mm) LxWxH:25,5 x 2 x 27,5 cm</v>
      </c>
      <c r="H26" s="36">
        <f>'Bon de commande'!E40+'Bon de commande'!F40</f>
        <v>10.55</v>
      </c>
      <c r="I26" s="36">
        <f>'Bon de commande'!G40</f>
        <v>19.989999999999998</v>
      </c>
      <c r="L26" s="37">
        <v>0.2</v>
      </c>
    </row>
    <row r="27" spans="1:12" x14ac:dyDescent="0.2">
      <c r="A27">
        <f>'Bon de commande'!B41</f>
        <v>0</v>
      </c>
      <c r="B27" t="s">
        <v>87</v>
      </c>
      <c r="D27" s="35">
        <f>'Bon de commande'!C41</f>
        <v>5900495546135</v>
      </c>
      <c r="E27" t="str">
        <f>'Bon de commande'!A41</f>
        <v>FLN035</v>
      </c>
      <c r="F27" t="str">
        <f>'Bon de commande'!D41</f>
        <v>Neon PLEXI LED PAD multicolor NNE19 Neolia dont 0,24 deee</v>
      </c>
      <c r="G27" t="str">
        <f>'Bon de commande'!D41</f>
        <v>Neon PLEXI LED PAD multicolor NNE19 Neolia dont 0,24 deee</v>
      </c>
      <c r="H27" s="36">
        <f>'Bon de commande'!E41+'Bon de commande'!F41</f>
        <v>19.439999999999998</v>
      </c>
      <c r="I27" s="36">
        <f>'Bon de commande'!G41</f>
        <v>34.99</v>
      </c>
      <c r="L27" s="37">
        <v>0.2</v>
      </c>
    </row>
    <row r="28" spans="1:12" x14ac:dyDescent="0.2">
      <c r="A28">
        <f>'Bon de commande'!B42</f>
        <v>0</v>
      </c>
      <c r="B28" t="s">
        <v>87</v>
      </c>
      <c r="D28" s="35">
        <f>'Bon de commande'!C42</f>
        <v>5900495453570</v>
      </c>
      <c r="E28" t="str">
        <f>'Bon de commande'!A42</f>
        <v>FLN036</v>
      </c>
      <c r="F28" t="str">
        <f>'Bon de commande'!D42</f>
        <v>Neon PLEXI LED GAMEPAD multicolor FPNE03X</v>
      </c>
      <c r="G28" t="str">
        <f>'Bon de commande'!D42</f>
        <v>Neon PLEXI LED GAMEPAD multicolor FPNE03X</v>
      </c>
      <c r="H28" s="36">
        <f>'Bon de commande'!E42+'Bon de commande'!F42</f>
        <v>18.29</v>
      </c>
      <c r="I28" s="36">
        <f>'Bon de commande'!G42</f>
        <v>34.9</v>
      </c>
      <c r="L28" s="37">
        <v>0.2</v>
      </c>
    </row>
    <row r="29" spans="1:12" x14ac:dyDescent="0.2">
      <c r="A29">
        <f>'Bon de commande'!B43</f>
        <v>0</v>
      </c>
      <c r="B29" t="s">
        <v>87</v>
      </c>
      <c r="D29" s="35">
        <f>'Bon de commande'!C43</f>
        <v>5907457743212</v>
      </c>
      <c r="E29" t="str">
        <f>'Bon de commande'!A43</f>
        <v>FLN037</v>
      </c>
      <c r="F29" t="str">
        <f>'Bon de commande'!D43</f>
        <v>Neon LED RGB GAMEPAD FLRNE04 + RC Forever Light</v>
      </c>
      <c r="G29" t="str">
        <f>'Bon de commande'!D43</f>
        <v>Neon LED RGB GAMEPAD FLRNE04 + RC Forever Light</v>
      </c>
      <c r="H29" s="36">
        <f>'Bon de commande'!E43+'Bon de commande'!F43</f>
        <v>20.22</v>
      </c>
      <c r="I29" s="36">
        <f>'Bon de commande'!G43</f>
        <v>39.9</v>
      </c>
      <c r="L29" s="37">
        <v>0.2</v>
      </c>
    </row>
    <row r="30" spans="1:12" x14ac:dyDescent="0.2">
      <c r="A30">
        <f>'Bon de commande'!B44</f>
        <v>0</v>
      </c>
      <c r="B30" t="s">
        <v>87</v>
      </c>
      <c r="D30" s="35">
        <f>'Bon de commande'!C44</f>
        <v>5900495064103</v>
      </c>
      <c r="E30" t="str">
        <f>'Bon de commande'!A44</f>
        <v>FLN038</v>
      </c>
      <c r="F30" t="str">
        <f>'Bon de commande'!D44</f>
        <v>Neon LED Light PALM green orange NNE04 Dimensions (mm) LxWxH:18 x 2 x 26,2 cm dont 0,24 deee</v>
      </c>
      <c r="G30" t="str">
        <f>'Bon de commande'!D44</f>
        <v>Neon LED Light PALM green orange NNE04 Dimensions (mm) LxWxH:18 x 2 x 26,2 cm dont 0,24 deee</v>
      </c>
      <c r="H30" s="36">
        <f>'Bon de commande'!E44+'Bon de commande'!F44</f>
        <v>8.7900000000000009</v>
      </c>
      <c r="I30" s="36">
        <f>'Bon de commande'!G44</f>
        <v>19.989999999999998</v>
      </c>
      <c r="L30" s="37">
        <v>0.2</v>
      </c>
    </row>
    <row r="31" spans="1:12" x14ac:dyDescent="0.2">
      <c r="A31">
        <f>'Bon de commande'!B45</f>
        <v>0</v>
      </c>
      <c r="B31" t="s">
        <v>87</v>
      </c>
      <c r="D31" s="35">
        <f>'Bon de commande'!C45</f>
        <v>5900495454249</v>
      </c>
      <c r="E31" t="str">
        <f>'Bon de commande'!A45</f>
        <v>FLN039</v>
      </c>
      <c r="F31" t="str">
        <f>'Bon de commande'!D45</f>
        <v>Neon LED Light RAINBOW 5 colors FLNE14X</v>
      </c>
      <c r="G31" t="str">
        <f>'Bon de commande'!D45</f>
        <v>Neon LED Light RAINBOW 5 colors FLNE14X</v>
      </c>
      <c r="H31" s="36">
        <f>'Bon de commande'!E45+'Bon de commande'!F45</f>
        <v>8.75</v>
      </c>
      <c r="I31" s="36">
        <f>'Bon de commande'!G45</f>
        <v>14.99</v>
      </c>
      <c r="L31" s="37">
        <v>0.2</v>
      </c>
    </row>
    <row r="32" spans="1:12" x14ac:dyDescent="0.2">
      <c r="A32">
        <f>'Bon de commande'!B46</f>
        <v>0</v>
      </c>
      <c r="B32" t="s">
        <v>87</v>
      </c>
      <c r="D32" s="35">
        <f>'Bon de commande'!C46</f>
        <v>5900495956170</v>
      </c>
      <c r="E32" t="str">
        <f>'Bon de commande'!A46</f>
        <v>FLN041</v>
      </c>
      <c r="F32" t="str">
        <f>'Bon de commande'!D46</f>
        <v>Neon LED Light SATURN yellow blue Bat + USB FLNE11 Dimensions (mm) LxWxH:190 x 23 x 308 mm</v>
      </c>
      <c r="G32" t="str">
        <f>'Bon de commande'!D46</f>
        <v>Neon LED Light SATURN yellow blue Bat + USB FLNE11 Dimensions (mm) LxWxH:190 x 23 x 308 mm</v>
      </c>
      <c r="H32" s="36">
        <f>'Bon de commande'!E46+'Bon de commande'!F46</f>
        <v>9.34</v>
      </c>
      <c r="I32" s="36">
        <f>'Bon de commande'!G46</f>
        <v>19.989999999999998</v>
      </c>
      <c r="L32" s="37">
        <v>0.2</v>
      </c>
    </row>
    <row r="33" spans="1:12" x14ac:dyDescent="0.2">
      <c r="A33">
        <f>'Bon de commande'!B47</f>
        <v>0</v>
      </c>
      <c r="B33" t="s">
        <v>87</v>
      </c>
      <c r="D33" s="35">
        <f>'Bon de commande'!C47</f>
        <v>5900495949646</v>
      </c>
      <c r="E33" t="str">
        <f>'Bon de commande'!A47</f>
        <v>FLN044</v>
      </c>
      <c r="F33" t="str">
        <f>'Bon de commande'!D47</f>
        <v>Neon LED Light WHALE warm white Bat + USB FLNEO9 Dimensions (mm) LxWxH: 15 x 2,3 x 29 cm</v>
      </c>
      <c r="G33" t="str">
        <f>'Bon de commande'!D47</f>
        <v>Neon LED Light WHALE warm white Bat + USB FLNEO9 Dimensions (mm) LxWxH: 15 x 2,3 x 29 cm</v>
      </c>
      <c r="H33" s="36">
        <f>'Bon de commande'!E47+'Bon de commande'!F47</f>
        <v>4.6400000000000006</v>
      </c>
      <c r="I33" s="36">
        <f>'Bon de commande'!G47</f>
        <v>19.989999999999998</v>
      </c>
      <c r="L33" s="37">
        <v>0.2</v>
      </c>
    </row>
    <row r="34" spans="1:12" x14ac:dyDescent="0.2">
      <c r="A34">
        <f>'Bon de commande'!B48</f>
        <v>0</v>
      </c>
      <c r="B34" t="s">
        <v>87</v>
      </c>
      <c r="D34" s="35">
        <f>'Bon de commande'!C48</f>
        <v>5900495454423</v>
      </c>
      <c r="E34" t="str">
        <f>'Bon de commande'!A48</f>
        <v>FLN047</v>
      </c>
      <c r="F34" t="str">
        <f>'Bon de commande'!D48</f>
        <v>Neon PLEXI LED COCKTAILS pink green FPNE02X</v>
      </c>
      <c r="G34" t="str">
        <f>'Bon de commande'!D48</f>
        <v>Neon PLEXI LED COCKTAILS pink green FPNE02X</v>
      </c>
      <c r="H34" s="36">
        <f>'Bon de commande'!E48+'Bon de commande'!F48</f>
        <v>20.72</v>
      </c>
      <c r="I34" s="36">
        <f>'Bon de commande'!G48</f>
        <v>34.99</v>
      </c>
      <c r="L34" s="37">
        <v>0.2</v>
      </c>
    </row>
    <row r="35" spans="1:12" x14ac:dyDescent="0.2">
      <c r="A35">
        <f>'Bon de commande'!B49</f>
        <v>0</v>
      </c>
      <c r="B35" t="s">
        <v>87</v>
      </c>
      <c r="D35" s="35">
        <f>'Bon de commande'!C49</f>
        <v>5900495546159</v>
      </c>
      <c r="E35" t="str">
        <f>'Bon de commande'!A49</f>
        <v>FLN049</v>
      </c>
      <c r="F35" t="str">
        <f>'Bon de commande'!D49</f>
        <v>Neon PLEXI LED GAME ROOM multicolor NNE20 Neolia</v>
      </c>
      <c r="G35" t="str">
        <f>'Bon de commande'!D49</f>
        <v>Neon PLEXI LED GAME ROOM multicolor NNE20 Neolia</v>
      </c>
      <c r="H35" s="36">
        <f>'Bon de commande'!E49+'Bon de commande'!F49</f>
        <v>19.989999999999998</v>
      </c>
      <c r="I35" s="36">
        <f>'Bon de commande'!G49</f>
        <v>34.99</v>
      </c>
      <c r="L35" s="37">
        <v>0.2</v>
      </c>
    </row>
    <row r="36" spans="1:12" x14ac:dyDescent="0.2">
      <c r="A36">
        <f>'Bon de commande'!B50</f>
        <v>0</v>
      </c>
      <c r="B36" t="s">
        <v>87</v>
      </c>
      <c r="D36" s="35">
        <f>'Bon de commande'!C50</f>
        <v>5900495546197</v>
      </c>
      <c r="E36" t="str">
        <f>'Bon de commande'!A50</f>
        <v>FLN051</v>
      </c>
      <c r="F36" t="str">
        <f>'Bon de commande'!D50</f>
        <v>Neon PLEXI LED CHECK ENGINE yellow red</v>
      </c>
      <c r="G36" t="str">
        <f>'Bon de commande'!D50</f>
        <v>Neon PLEXI LED CHECK ENGINE yellow red</v>
      </c>
      <c r="H36" s="36">
        <f>'Bon de commande'!E50+'Bon de commande'!F50</f>
        <v>18.66</v>
      </c>
      <c r="I36" s="36">
        <f>'Bon de commande'!G50</f>
        <v>34.99</v>
      </c>
      <c r="L36" s="37">
        <v>0.2</v>
      </c>
    </row>
    <row r="37" spans="1:12" x14ac:dyDescent="0.2">
      <c r="A37">
        <f>'Bon de commande'!B51</f>
        <v>0</v>
      </c>
      <c r="B37" t="s">
        <v>87</v>
      </c>
      <c r="D37" s="35">
        <f>'Bon de commande'!C51</f>
        <v>5900495545855</v>
      </c>
      <c r="E37" t="str">
        <f>'Bon de commande'!A51</f>
        <v>FLN052</v>
      </c>
      <c r="F37" t="str">
        <f>'Bon de commande'!D51</f>
        <v>Neon PLEXI LED ROCKET multicolor NNE18 Neolia</v>
      </c>
      <c r="G37" t="str">
        <f>'Bon de commande'!D51</f>
        <v>Neon PLEXI LED ROCKET multicolor NNE18 Neolia</v>
      </c>
      <c r="H37" s="36">
        <f>'Bon de commande'!E51+'Bon de commande'!F51</f>
        <v>12.44</v>
      </c>
      <c r="I37" s="36">
        <f>'Bon de commande'!G51</f>
        <v>24.9</v>
      </c>
      <c r="L37" s="37">
        <v>0.2</v>
      </c>
    </row>
    <row r="38" spans="1:12" x14ac:dyDescent="0.2">
      <c r="A38">
        <f>'Bon de commande'!B52</f>
        <v>0</v>
      </c>
      <c r="B38" t="s">
        <v>87</v>
      </c>
      <c r="D38" s="35">
        <f>'Bon de commande'!C52</f>
        <v>5907457763043</v>
      </c>
      <c r="E38" t="str">
        <f>'Bon de commande'!A52</f>
        <v>FLN064</v>
      </c>
      <c r="F38" t="str">
        <f>'Bon de commande'!D52</f>
        <v>Neon MIRROR LED CLOUD multicolor FMNE05 dim 26 * 32 cm</v>
      </c>
      <c r="G38" t="str">
        <f>'Bon de commande'!D52</f>
        <v>Neon MIRROR LED CLOUD multicolor FMNE05 dim 26 * 32 cm</v>
      </c>
      <c r="H38" s="36">
        <f>'Bon de commande'!E52+'Bon de commande'!F52</f>
        <v>12.24</v>
      </c>
      <c r="I38" s="36">
        <f>'Bon de commande'!G52</f>
        <v>24.99</v>
      </c>
      <c r="L38" s="37">
        <v>0.2</v>
      </c>
    </row>
    <row r="39" spans="1:12" x14ac:dyDescent="0.2">
      <c r="A39">
        <f>'Bon de commande'!B53</f>
        <v>0</v>
      </c>
      <c r="B39" t="s">
        <v>87</v>
      </c>
      <c r="D39" s="35">
        <f>'Bon de commande'!C53</f>
        <v>5907457763029</v>
      </c>
      <c r="E39" t="str">
        <f>'Bon de commande'!A53</f>
        <v>FLN065</v>
      </c>
      <c r="F39" t="str">
        <f>'Bon de commande'!D53</f>
        <v>Neon MIRROR LED SLEEPING CAT white pink FMNE03 dim : 40*32cm dont 0,24 deee</v>
      </c>
      <c r="G39" t="str">
        <f>'Bon de commande'!D53</f>
        <v>Neon MIRROR LED SLEEPING CAT white pink FMNE03 dim : 40*32cm dont 0,24 deee</v>
      </c>
      <c r="H39" s="36">
        <f>'Bon de commande'!E53+'Bon de commande'!F53</f>
        <v>12.24</v>
      </c>
      <c r="I39" s="36">
        <f>'Bon de commande'!G53</f>
        <v>24.9</v>
      </c>
      <c r="L39" s="37">
        <v>0.2</v>
      </c>
    </row>
    <row r="40" spans="1:12" x14ac:dyDescent="0.2">
      <c r="A40">
        <f>'Bon de commande'!B54</f>
        <v>0</v>
      </c>
      <c r="B40" t="s">
        <v>87</v>
      </c>
      <c r="D40" s="35">
        <f>'Bon de commande'!C54</f>
        <v>5907457763005</v>
      </c>
      <c r="E40" t="str">
        <f>'Bon de commande'!A54</f>
        <v>FLN066</v>
      </c>
      <c r="F40" t="str">
        <f>'Bon de commande'!D54</f>
        <v>Neon MIRROR LED LOVE YOURSELF turquoise pink dim : 44*34,5 cm</v>
      </c>
      <c r="G40" t="str">
        <f>'Bon de commande'!D54</f>
        <v>Neon MIRROR LED LOVE YOURSELF turquoise pink dim : 44*34,5 cm</v>
      </c>
      <c r="H40" s="36">
        <f>'Bon de commande'!E54+'Bon de commande'!F54</f>
        <v>16.149999999999999</v>
      </c>
      <c r="I40" s="36">
        <f>'Bon de commande'!G54</f>
        <v>29.9</v>
      </c>
      <c r="L40" s="37">
        <v>0.2</v>
      </c>
    </row>
    <row r="41" spans="1:12" x14ac:dyDescent="0.2">
      <c r="A41">
        <f>'Bon de commande'!B55</f>
        <v>0</v>
      </c>
      <c r="B41" t="s">
        <v>87</v>
      </c>
      <c r="D41" s="35">
        <f>'Bon de commande'!C55</f>
        <v>5907457763036</v>
      </c>
      <c r="E41" t="str">
        <f>'Bon de commande'!A55</f>
        <v>FLN067</v>
      </c>
      <c r="F41" t="str">
        <f>'Bon de commande'!D55</f>
        <v>Neon MIRROR LED QUEEN warm white pink dim : 32 * 36 cm</v>
      </c>
      <c r="G41" t="str">
        <f>'Bon de commande'!D55</f>
        <v>Neon MIRROR LED QUEEN warm white pink dim : 32 * 36 cm</v>
      </c>
      <c r="H41" s="36">
        <f>'Bon de commande'!E55+'Bon de commande'!F55</f>
        <v>13.74</v>
      </c>
      <c r="I41" s="36">
        <f>'Bon de commande'!G55</f>
        <v>26.99</v>
      </c>
      <c r="L41" s="37">
        <v>0.2</v>
      </c>
    </row>
    <row r="42" spans="1:12" x14ac:dyDescent="0.2">
      <c r="A42" t="e">
        <f>'Bon de commande'!#REF!</f>
        <v>#REF!</v>
      </c>
      <c r="B42" t="s">
        <v>87</v>
      </c>
      <c r="D42" s="35" t="e">
        <f>'Bon de commande'!#REF!</f>
        <v>#REF!</v>
      </c>
      <c r="E42" t="e">
        <f>'Bon de commande'!#REF!</f>
        <v>#REF!</v>
      </c>
      <c r="F42" t="e">
        <f>'Bon de commande'!#REF!</f>
        <v>#REF!</v>
      </c>
      <c r="G42" t="e">
        <f>'Bon de commande'!#REF!</f>
        <v>#REF!</v>
      </c>
      <c r="H42" s="36" t="e">
        <f>'Bon de commande'!#REF!+'Bon de commande'!#REF!</f>
        <v>#REF!</v>
      </c>
      <c r="I42" s="36" t="e">
        <f>'Bon de commande'!#REF!</f>
        <v>#REF!</v>
      </c>
      <c r="L42" s="37">
        <v>0.2</v>
      </c>
    </row>
    <row r="43" spans="1:12" x14ac:dyDescent="0.2">
      <c r="A43">
        <f>'Bon de commande'!B56</f>
        <v>0</v>
      </c>
      <c r="B43" t="s">
        <v>87</v>
      </c>
      <c r="D43" s="35">
        <f>'Bon de commande'!C56</f>
        <v>5900495157256</v>
      </c>
      <c r="E43" t="str">
        <f>'Bon de commande'!A56</f>
        <v>FLN076</v>
      </c>
      <c r="F43" t="str">
        <f>'Bon de commande'!D56</f>
        <v>Neon PLEXI LED PUMPKIN WITH STEM orange green NNE13</v>
      </c>
      <c r="G43" t="str">
        <f>'Bon de commande'!D56</f>
        <v>Neon PLEXI LED PUMPKIN WITH STEM orange green NNE13</v>
      </c>
      <c r="H43" s="36">
        <f>'Bon de commande'!E56+'Bon de commande'!F56</f>
        <v>7.9</v>
      </c>
      <c r="I43" s="36">
        <f>'Bon de commande'!G56</f>
        <v>14.99</v>
      </c>
      <c r="L43" s="37">
        <v>0.2</v>
      </c>
    </row>
    <row r="44" spans="1:12" x14ac:dyDescent="0.2">
      <c r="A44">
        <f>'Bon de commande'!B57</f>
        <v>0</v>
      </c>
      <c r="B44" t="s">
        <v>87</v>
      </c>
      <c r="D44" s="35">
        <f>'Bon de commande'!C57</f>
        <v>5900495156563</v>
      </c>
      <c r="E44" t="str">
        <f>'Bon de commande'!A57</f>
        <v>FLN077</v>
      </c>
      <c r="F44" t="str">
        <f>'Bon de commande'!D57</f>
        <v>Neon PLEXI LED SKULL WITH BONE white FPNE18</v>
      </c>
      <c r="G44" t="str">
        <f>'Bon de commande'!D57</f>
        <v>Neon PLEXI LED SKULL WITH BONE white FPNE18</v>
      </c>
      <c r="H44" s="36">
        <f>'Bon de commande'!E57+'Bon de commande'!F57</f>
        <v>9.15</v>
      </c>
      <c r="I44" s="36">
        <f>'Bon de commande'!G57</f>
        <v>16.989999999999998</v>
      </c>
      <c r="L44" s="37">
        <v>0.2</v>
      </c>
    </row>
    <row r="45" spans="1:12" x14ac:dyDescent="0.2">
      <c r="A45">
        <f>'Bon de commande'!B60</f>
        <v>0</v>
      </c>
      <c r="B45" t="s">
        <v>87</v>
      </c>
      <c r="D45" s="35">
        <f>'Bon de commande'!C60</f>
        <v>5906961945761</v>
      </c>
      <c r="E45" t="str">
        <f>'Bon de commande'!A60</f>
        <v>FPNE38</v>
      </c>
      <c r="F45" t="str">
        <f>'Bon de commande'!D60</f>
        <v>Forever Light Neon PLEXI LED GAME MODE blue red FPNE38</v>
      </c>
      <c r="G45" t="str">
        <f>'Bon de commande'!D60</f>
        <v>Forever Light Neon PLEXI LED GAME MODE blue red FPNE38</v>
      </c>
      <c r="H45" s="36">
        <f>'Bon de commande'!E60+'Bon de commande'!F60</f>
        <v>18.739999999999998</v>
      </c>
      <c r="I45" s="36">
        <f>'Bon de commande'!G60</f>
        <v>29.99</v>
      </c>
      <c r="L45" s="37">
        <v>0.2</v>
      </c>
    </row>
    <row r="46" spans="1:12" x14ac:dyDescent="0.2">
      <c r="A46">
        <f>'Bon de commande'!B62</f>
        <v>0</v>
      </c>
      <c r="B46" t="s">
        <v>87</v>
      </c>
      <c r="D46" s="35">
        <f>'Bon de commande'!C62</f>
        <v>5906961927743</v>
      </c>
      <c r="E46" t="str">
        <f>'Bon de commande'!A62</f>
        <v>FPNE40</v>
      </c>
      <c r="F46" t="str">
        <f>'Bon de commande'!D62</f>
        <v>Forever Light Neon PLEXI LED GAME multicolor FPNE40</v>
      </c>
      <c r="G46" t="str">
        <f>'Bon de commande'!D62</f>
        <v>Forever Light Neon PLEXI LED GAME multicolor FPNE40</v>
      </c>
      <c r="H46" s="36">
        <f>'Bon de commande'!E62+'Bon de commande'!F62</f>
        <v>14.74</v>
      </c>
      <c r="I46" s="36">
        <f>'Bon de commande'!G62</f>
        <v>29.99</v>
      </c>
      <c r="L46" s="37">
        <v>0.2</v>
      </c>
    </row>
    <row r="47" spans="1:12" x14ac:dyDescent="0.2">
      <c r="A47">
        <f>'Bon de commande'!B63</f>
        <v>0</v>
      </c>
      <c r="B47" t="s">
        <v>87</v>
      </c>
      <c r="D47" s="35">
        <f>'Bon de commande'!C63</f>
        <v>5900495949400</v>
      </c>
      <c r="E47" t="str">
        <f>'Bon de commande'!A63</f>
        <v>HEART red</v>
      </c>
      <c r="F47" t="str">
        <f>'Bon de commande'!D63</f>
        <v>Neon LED Light HEART red Bat + USB FLNEO7 Dimensions (mm) LxWxH:20 x 2 x 21 cm</v>
      </c>
      <c r="G47" t="str">
        <f>'Bon de commande'!D63</f>
        <v>Neon LED Light HEART red Bat + USB FLNEO7 Dimensions (mm) LxWxH:20 x 2 x 21 cm</v>
      </c>
      <c r="H47" s="36">
        <f>'Bon de commande'!E63+'Bon de commande'!F63</f>
        <v>8.07</v>
      </c>
      <c r="I47" s="36">
        <f>'Bon de commande'!G63</f>
        <v>14.99</v>
      </c>
      <c r="L47" s="37">
        <v>0.2</v>
      </c>
    </row>
    <row r="48" spans="1:12" x14ac:dyDescent="0.2">
      <c r="A48" t="e">
        <f>'Bon de commande'!#REF!</f>
        <v>#REF!</v>
      </c>
      <c r="B48" t="s">
        <v>87</v>
      </c>
      <c r="D48" s="35" t="e">
        <f>'Bon de commande'!#REF!</f>
        <v>#REF!</v>
      </c>
      <c r="E48" t="e">
        <f>'Bon de commande'!#REF!</f>
        <v>#REF!</v>
      </c>
      <c r="F48" t="e">
        <f>'Bon de commande'!#REF!</f>
        <v>#REF!</v>
      </c>
      <c r="G48" t="e">
        <f>'Bon de commande'!#REF!</f>
        <v>#REF!</v>
      </c>
      <c r="H48" s="36" t="e">
        <f>'Bon de commande'!#REF!+'Bon de commande'!#REF!</f>
        <v>#REF!</v>
      </c>
      <c r="I48" s="36" t="e">
        <f>'Bon de commande'!#REF!</f>
        <v>#REF!</v>
      </c>
      <c r="L48" s="37">
        <v>0.2</v>
      </c>
    </row>
    <row r="49" spans="1:12" x14ac:dyDescent="0.2">
      <c r="A49" t="e">
        <f>'Bon de commande'!#REF!</f>
        <v>#REF!</v>
      </c>
      <c r="B49" t="s">
        <v>87</v>
      </c>
      <c r="D49" s="35" t="e">
        <f>'Bon de commande'!#REF!</f>
        <v>#REF!</v>
      </c>
      <c r="E49" t="e">
        <f>'Bon de commande'!#REF!</f>
        <v>#REF!</v>
      </c>
      <c r="F49" t="e">
        <f>'Bon de commande'!#REF!</f>
        <v>#REF!</v>
      </c>
      <c r="G49" t="e">
        <f>'Bon de commande'!#REF!</f>
        <v>#REF!</v>
      </c>
      <c r="H49" s="36" t="e">
        <f>'Bon de commande'!#REF!+'Bon de commande'!#REF!</f>
        <v>#REF!</v>
      </c>
      <c r="I49" s="36" t="e">
        <f>'Bon de commande'!#REF!</f>
        <v>#REF!</v>
      </c>
      <c r="L49" s="37">
        <v>0.2</v>
      </c>
    </row>
    <row r="50" spans="1:12" x14ac:dyDescent="0.2">
      <c r="A50" t="e">
        <f>'Bon de commande'!#REF!</f>
        <v>#REF!</v>
      </c>
      <c r="B50" t="s">
        <v>87</v>
      </c>
      <c r="D50" s="35" t="e">
        <f>'Bon de commande'!#REF!</f>
        <v>#REF!</v>
      </c>
      <c r="E50" t="e">
        <f>'Bon de commande'!#REF!</f>
        <v>#REF!</v>
      </c>
      <c r="F50" t="e">
        <f>'Bon de commande'!#REF!</f>
        <v>#REF!</v>
      </c>
      <c r="G50" t="e">
        <f>'Bon de commande'!#REF!</f>
        <v>#REF!</v>
      </c>
      <c r="H50" s="36" t="e">
        <f>'Bon de commande'!#REF!+'Bon de commande'!#REF!</f>
        <v>#REF!</v>
      </c>
      <c r="I50" s="36" t="e">
        <f>'Bon de commande'!#REF!</f>
        <v>#REF!</v>
      </c>
      <c r="L50" s="37">
        <v>0.2</v>
      </c>
    </row>
    <row r="51" spans="1:12" x14ac:dyDescent="0.2">
      <c r="A51" t="e">
        <f>'Bon de commande'!#REF!</f>
        <v>#REF!</v>
      </c>
      <c r="B51" t="s">
        <v>87</v>
      </c>
      <c r="D51" s="35" t="e">
        <f>'Bon de commande'!#REF!</f>
        <v>#REF!</v>
      </c>
      <c r="E51" t="e">
        <f>'Bon de commande'!#REF!</f>
        <v>#REF!</v>
      </c>
      <c r="F51" t="e">
        <f>'Bon de commande'!#REF!</f>
        <v>#REF!</v>
      </c>
      <c r="G51" t="e">
        <f>'Bon de commande'!#REF!</f>
        <v>#REF!</v>
      </c>
      <c r="H51" s="36" t="e">
        <f>'Bon de commande'!#REF!+'Bon de commande'!#REF!</f>
        <v>#REF!</v>
      </c>
      <c r="I51" s="36" t="e">
        <f>'Bon de commande'!#REF!</f>
        <v>#REF!</v>
      </c>
      <c r="L51" s="37">
        <v>0.2</v>
      </c>
    </row>
    <row r="52" spans="1:12" x14ac:dyDescent="0.2">
      <c r="A52" t="e">
        <f>'Bon de commande'!#REF!</f>
        <v>#REF!</v>
      </c>
      <c r="B52" t="s">
        <v>87</v>
      </c>
      <c r="D52" s="35" t="e">
        <f>'Bon de commande'!#REF!</f>
        <v>#REF!</v>
      </c>
      <c r="E52" t="e">
        <f>'Bon de commande'!#REF!</f>
        <v>#REF!</v>
      </c>
      <c r="F52" t="e">
        <f>'Bon de commande'!#REF!</f>
        <v>#REF!</v>
      </c>
      <c r="G52" t="e">
        <f>'Bon de commande'!#REF!</f>
        <v>#REF!</v>
      </c>
      <c r="H52" s="36" t="e">
        <f>'Bon de commande'!#REF!+'Bon de commande'!#REF!</f>
        <v>#REF!</v>
      </c>
      <c r="I52" s="36" t="e">
        <f>'Bon de commande'!#REF!</f>
        <v>#REF!</v>
      </c>
      <c r="L52" s="37">
        <v>0.2</v>
      </c>
    </row>
    <row r="53" spans="1:12" x14ac:dyDescent="0.2">
      <c r="A53" t="e">
        <f>'Bon de commande'!#REF!</f>
        <v>#REF!</v>
      </c>
      <c r="B53" t="s">
        <v>87</v>
      </c>
      <c r="D53" s="35" t="e">
        <f>'Bon de commande'!#REF!</f>
        <v>#REF!</v>
      </c>
      <c r="E53" t="e">
        <f>'Bon de commande'!#REF!</f>
        <v>#REF!</v>
      </c>
      <c r="F53" t="e">
        <f>'Bon de commande'!#REF!</f>
        <v>#REF!</v>
      </c>
      <c r="G53" t="e">
        <f>'Bon de commande'!#REF!</f>
        <v>#REF!</v>
      </c>
      <c r="H53" s="36" t="e">
        <f>'Bon de commande'!#REF!+'Bon de commande'!#REF!</f>
        <v>#REF!</v>
      </c>
      <c r="I53" s="36" t="e">
        <f>'Bon de commande'!#REF!</f>
        <v>#REF!</v>
      </c>
      <c r="L53" s="37">
        <v>0.2</v>
      </c>
    </row>
    <row r="54" spans="1:12" x14ac:dyDescent="0.2">
      <c r="A54" t="e">
        <f>'Bon de commande'!#REF!</f>
        <v>#REF!</v>
      </c>
      <c r="B54" t="s">
        <v>87</v>
      </c>
      <c r="D54" s="35" t="e">
        <f>'Bon de commande'!#REF!</f>
        <v>#REF!</v>
      </c>
      <c r="E54" t="e">
        <f>'Bon de commande'!#REF!</f>
        <v>#REF!</v>
      </c>
      <c r="F54" t="e">
        <f>'Bon de commande'!#REF!</f>
        <v>#REF!</v>
      </c>
      <c r="G54" t="e">
        <f>'Bon de commande'!#REF!</f>
        <v>#REF!</v>
      </c>
      <c r="H54" s="36" t="e">
        <f>'Bon de commande'!#REF!+'Bon de commande'!#REF!</f>
        <v>#REF!</v>
      </c>
      <c r="I54" s="36" t="e">
        <f>'Bon de commande'!#REF!</f>
        <v>#REF!</v>
      </c>
      <c r="L54" s="37">
        <v>0.2</v>
      </c>
    </row>
    <row r="55" spans="1:12" x14ac:dyDescent="0.2">
      <c r="A55" t="e">
        <f>'Bon de commande'!#REF!</f>
        <v>#REF!</v>
      </c>
      <c r="B55" t="s">
        <v>87</v>
      </c>
      <c r="D55" s="35" t="e">
        <f>'Bon de commande'!#REF!</f>
        <v>#REF!</v>
      </c>
      <c r="E55" t="e">
        <f>'Bon de commande'!#REF!</f>
        <v>#REF!</v>
      </c>
      <c r="F55" t="e">
        <f>'Bon de commande'!#REF!</f>
        <v>#REF!</v>
      </c>
      <c r="G55" t="e">
        <f>'Bon de commande'!#REF!</f>
        <v>#REF!</v>
      </c>
      <c r="H55" s="36" t="e">
        <f>'Bon de commande'!#REF!+'Bon de commande'!#REF!</f>
        <v>#REF!</v>
      </c>
      <c r="I55" s="36" t="e">
        <f>'Bon de commande'!#REF!</f>
        <v>#REF!</v>
      </c>
      <c r="L55" s="37">
        <v>0.2</v>
      </c>
    </row>
    <row r="56" spans="1:12" x14ac:dyDescent="0.2">
      <c r="A56" t="e">
        <f>'Bon de commande'!#REF!</f>
        <v>#REF!</v>
      </c>
      <c r="B56" t="s">
        <v>87</v>
      </c>
      <c r="D56" s="35" t="e">
        <f>'Bon de commande'!#REF!</f>
        <v>#REF!</v>
      </c>
      <c r="E56" t="e">
        <f>'Bon de commande'!#REF!</f>
        <v>#REF!</v>
      </c>
      <c r="F56" t="e">
        <f>'Bon de commande'!#REF!</f>
        <v>#REF!</v>
      </c>
      <c r="G56" t="e">
        <f>'Bon de commande'!#REF!</f>
        <v>#REF!</v>
      </c>
      <c r="H56" s="36" t="e">
        <f>'Bon de commande'!#REF!+'Bon de commande'!#REF!</f>
        <v>#REF!</v>
      </c>
      <c r="I56" s="36" t="e">
        <f>'Bon de commande'!#REF!</f>
        <v>#REF!</v>
      </c>
      <c r="L56" s="37">
        <v>0.2</v>
      </c>
    </row>
    <row r="57" spans="1:12" x14ac:dyDescent="0.2">
      <c r="A57" t="e">
        <f>'Bon de commande'!#REF!</f>
        <v>#REF!</v>
      </c>
      <c r="B57" t="s">
        <v>87</v>
      </c>
      <c r="D57" s="35" t="e">
        <f>'Bon de commande'!#REF!</f>
        <v>#REF!</v>
      </c>
      <c r="E57" t="e">
        <f>'Bon de commande'!#REF!</f>
        <v>#REF!</v>
      </c>
      <c r="F57" t="e">
        <f>'Bon de commande'!#REF!</f>
        <v>#REF!</v>
      </c>
      <c r="G57" t="e">
        <f>'Bon de commande'!#REF!</f>
        <v>#REF!</v>
      </c>
      <c r="H57" s="36" t="e">
        <f>'Bon de commande'!#REF!+'Bon de commande'!#REF!</f>
        <v>#REF!</v>
      </c>
      <c r="I57" s="36" t="e">
        <f>'Bon de commande'!#REF!</f>
        <v>#REF!</v>
      </c>
      <c r="L57" s="37">
        <v>0.2</v>
      </c>
    </row>
    <row r="58" spans="1:12" x14ac:dyDescent="0.2">
      <c r="A58" t="e">
        <f>'Bon de commande'!#REF!</f>
        <v>#REF!</v>
      </c>
      <c r="B58" t="s">
        <v>87</v>
      </c>
      <c r="D58" s="35" t="e">
        <f>'Bon de commande'!#REF!</f>
        <v>#REF!</v>
      </c>
      <c r="E58" t="e">
        <f>'Bon de commande'!#REF!</f>
        <v>#REF!</v>
      </c>
      <c r="F58" t="e">
        <f>'Bon de commande'!#REF!</f>
        <v>#REF!</v>
      </c>
      <c r="G58" t="e">
        <f>'Bon de commande'!#REF!</f>
        <v>#REF!</v>
      </c>
      <c r="H58" s="36" t="e">
        <f>'Bon de commande'!#REF!+'Bon de commande'!#REF!</f>
        <v>#REF!</v>
      </c>
      <c r="I58" s="36" t="e">
        <f>'Bon de commande'!#REF!</f>
        <v>#REF!</v>
      </c>
      <c r="L58" s="37">
        <v>0.2</v>
      </c>
    </row>
    <row r="59" spans="1:12" x14ac:dyDescent="0.2">
      <c r="A59" t="e">
        <f>'Bon de commande'!#REF!</f>
        <v>#REF!</v>
      </c>
      <c r="B59" t="s">
        <v>87</v>
      </c>
      <c r="D59" s="35" t="e">
        <f>'Bon de commande'!#REF!</f>
        <v>#REF!</v>
      </c>
      <c r="E59" t="e">
        <f>'Bon de commande'!#REF!</f>
        <v>#REF!</v>
      </c>
      <c r="F59" t="e">
        <f>'Bon de commande'!#REF!</f>
        <v>#REF!</v>
      </c>
      <c r="G59" t="e">
        <f>'Bon de commande'!#REF!</f>
        <v>#REF!</v>
      </c>
      <c r="H59" s="36" t="e">
        <f>'Bon de commande'!#REF!+'Bon de commande'!#REF!</f>
        <v>#REF!</v>
      </c>
      <c r="I59" s="36" t="e">
        <f>'Bon de commande'!#REF!</f>
        <v>#REF!</v>
      </c>
      <c r="L59" s="37">
        <v>0.2</v>
      </c>
    </row>
    <row r="60" spans="1:12" x14ac:dyDescent="0.2">
      <c r="A60" t="e">
        <f>'Bon de commande'!#REF!</f>
        <v>#REF!</v>
      </c>
      <c r="B60" t="s">
        <v>87</v>
      </c>
      <c r="D60" s="35" t="e">
        <f>'Bon de commande'!#REF!</f>
        <v>#REF!</v>
      </c>
      <c r="E60" t="e">
        <f>'Bon de commande'!#REF!</f>
        <v>#REF!</v>
      </c>
      <c r="F60" t="e">
        <f>'Bon de commande'!#REF!</f>
        <v>#REF!</v>
      </c>
      <c r="G60" t="e">
        <f>'Bon de commande'!#REF!</f>
        <v>#REF!</v>
      </c>
      <c r="H60" s="36" t="e">
        <f>'Bon de commande'!#REF!+'Bon de commande'!#REF!</f>
        <v>#REF!</v>
      </c>
      <c r="I60" s="36" t="e">
        <f>'Bon de commande'!#REF!</f>
        <v>#REF!</v>
      </c>
      <c r="L60" s="37">
        <v>0.2</v>
      </c>
    </row>
    <row r="61" spans="1:12" x14ac:dyDescent="0.2">
      <c r="A61" t="e">
        <f>'Bon de commande'!#REF!</f>
        <v>#REF!</v>
      </c>
      <c r="B61" t="s">
        <v>87</v>
      </c>
      <c r="D61" s="35" t="e">
        <f>'Bon de commande'!#REF!</f>
        <v>#REF!</v>
      </c>
      <c r="E61" t="e">
        <f>'Bon de commande'!#REF!</f>
        <v>#REF!</v>
      </c>
      <c r="F61" t="e">
        <f>'Bon de commande'!#REF!</f>
        <v>#REF!</v>
      </c>
      <c r="G61" t="e">
        <f>'Bon de commande'!#REF!</f>
        <v>#REF!</v>
      </c>
      <c r="H61" s="36" t="e">
        <f>'Bon de commande'!#REF!+'Bon de commande'!#REF!</f>
        <v>#REF!</v>
      </c>
      <c r="I61" s="36" t="e">
        <f>'Bon de commande'!#REF!</f>
        <v>#REF!</v>
      </c>
      <c r="L61" s="37">
        <v>0.2</v>
      </c>
    </row>
  </sheetData>
  <autoFilter ref="A1:AO61" xr:uid="{FEAE3F6F-BE74-B946-84A8-57BDC4068680}"/>
  <dataValidations count="7">
    <dataValidation type="whole" showInputMessage="1" showErrorMessage="1" sqref="R1:R2" xr:uid="{AC94B6A0-69E1-4442-9BCC-299ECD564B0F}">
      <formula1>1</formula1>
      <formula2>999999</formula2>
    </dataValidation>
    <dataValidation showInputMessage="1" showErrorMessage="1" error="Saisissez un nombre entier." sqref="M1:M2" xr:uid="{0DB9F957-516D-234E-B3F6-5D9DA5FFD13C}"/>
    <dataValidation type="textLength" operator="equal" showInputMessage="1" showErrorMessage="1" sqref="T1:T2" xr:uid="{90D190AC-9907-7E4C-B53F-191DBEFB855B}">
      <formula1>18</formula1>
    </dataValidation>
    <dataValidation type="decimal" showInputMessage="1" showErrorMessage="1" sqref="Q1:Q2" xr:uid="{D3FD4B77-96C5-B949-8F26-BDDE53272CC4}">
      <formula1>0.001</formula1>
      <formula2>9999.99</formula2>
    </dataValidation>
    <dataValidation showInputMessage="1" showErrorMessage="1" error="Saisissez des valeurs numériques dans la zone famille." sqref="E1" xr:uid="{E3660A6E-9108-6F47-8C76-B8271B1BA2F7}"/>
    <dataValidation type="decimal" showInputMessage="1" showErrorMessage="1" sqref="H1:I1 S1:S2" xr:uid="{43A21F3F-A0B2-C245-90C6-AD37ED83B392}">
      <formula1>0.01</formula1>
      <formula2>9999.99</formula2>
    </dataValidation>
    <dataValidation type="decimal" showInputMessage="1" showErrorMessage="1" sqref="J1" xr:uid="{C66299DA-B4EF-6948-A861-D2C6FB30C69D}">
      <formula1>0.01</formula1>
      <formula2>99.99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1AA4-0662-7942-AC10-1CE53BAEB20D}">
  <dimension ref="A1:Y61"/>
  <sheetViews>
    <sheetView topLeftCell="A36" workbookViewId="0">
      <selection activeCell="E67" sqref="E67"/>
    </sheetView>
  </sheetViews>
  <sheetFormatPr baseColWidth="10" defaultRowHeight="15" x14ac:dyDescent="0.2"/>
  <cols>
    <col min="3" max="3" width="15.5" customWidth="1"/>
    <col min="4" max="4" width="54.83203125" customWidth="1"/>
    <col min="5" max="5" width="54.33203125" customWidth="1"/>
    <col min="6" max="6" width="2.1640625" customWidth="1"/>
    <col min="7" max="7" width="1.6640625" customWidth="1"/>
    <col min="8" max="8" width="1.1640625" customWidth="1"/>
    <col min="9" max="9" width="1.6640625" customWidth="1"/>
    <col min="10" max="10" width="1.83203125" customWidth="1"/>
    <col min="11" max="11" width="2.6640625" customWidth="1"/>
    <col min="12" max="12" width="2.33203125" customWidth="1"/>
    <col min="13" max="14" width="1.6640625" customWidth="1"/>
    <col min="15" max="15" width="1.83203125" customWidth="1"/>
    <col min="16" max="16" width="2.33203125" customWidth="1"/>
    <col min="17" max="17" width="1.33203125" customWidth="1"/>
    <col min="18" max="20" width="2" customWidth="1"/>
    <col min="21" max="21" width="2.33203125" customWidth="1"/>
  </cols>
  <sheetData>
    <row r="1" spans="1:25" x14ac:dyDescent="0.2">
      <c r="A1" s="38" t="s">
        <v>28</v>
      </c>
      <c r="B1" s="39" t="s">
        <v>88</v>
      </c>
      <c r="C1" s="51" t="s">
        <v>89</v>
      </c>
      <c r="D1" s="52"/>
      <c r="E1" s="52"/>
      <c r="F1" s="52"/>
      <c r="G1" s="52"/>
      <c r="H1" s="52"/>
      <c r="I1" s="52"/>
      <c r="J1" s="52"/>
      <c r="K1" s="52"/>
      <c r="L1" s="52"/>
      <c r="M1" s="53"/>
      <c r="N1" s="51" t="s">
        <v>90</v>
      </c>
      <c r="O1" s="52"/>
      <c r="P1" s="52"/>
      <c r="Q1" s="52"/>
      <c r="R1" s="52"/>
      <c r="S1" s="52"/>
      <c r="T1" s="52"/>
      <c r="U1" s="53"/>
      <c r="V1" s="51" t="s">
        <v>91</v>
      </c>
      <c r="W1" s="52"/>
      <c r="X1" s="53"/>
      <c r="Y1" s="40" t="s">
        <v>92</v>
      </c>
    </row>
    <row r="2" spans="1:25" x14ac:dyDescent="0.2">
      <c r="A2" s="12">
        <f>'Bon de commande'!B16</f>
        <v>0</v>
      </c>
      <c r="C2" s="35">
        <f>'Bon de commande'!C16</f>
        <v>5900495064165</v>
      </c>
      <c r="D2" t="str">
        <f>'Bon de commande'!D16</f>
        <v>Neon ART LED PUNK TEDDY BEAR pink-yellow FLA01</v>
      </c>
      <c r="E2" s="15" t="str">
        <f>'Bon de commande'!D16</f>
        <v>Neon ART LED PUNK TEDDY BEAR pink-yellow FLA01</v>
      </c>
      <c r="V2" s="41" t="s">
        <v>93</v>
      </c>
      <c r="W2" s="36">
        <f>'Bon de commande'!F16+'Bon de commande'!E16</f>
        <v>13.24</v>
      </c>
      <c r="X2" s="36">
        <f>'Bon de commande'!G16</f>
        <v>24.9</v>
      </c>
      <c r="Y2" s="42"/>
    </row>
    <row r="3" spans="1:25" x14ac:dyDescent="0.2">
      <c r="A3" s="12">
        <f>'Bon de commande'!B17</f>
        <v>0</v>
      </c>
      <c r="C3" s="35">
        <f>'Bon de commande'!C17</f>
        <v>5900495974235</v>
      </c>
      <c r="D3" t="str">
        <f>'Bon de commande'!D17</f>
        <v>Neon ART LED GANGSTA MONKEY multicolor FLA03</v>
      </c>
      <c r="E3" s="15" t="str">
        <f>'Bon de commande'!D17</f>
        <v>Neon ART LED GANGSTA MONKEY multicolor FLA03</v>
      </c>
      <c r="V3" s="41" t="s">
        <v>93</v>
      </c>
      <c r="W3" s="36">
        <f>'Bon de commande'!F17+'Bon de commande'!E17</f>
        <v>17.79</v>
      </c>
      <c r="X3" s="36">
        <f>'Bon de commande'!G17</f>
        <v>34.99</v>
      </c>
    </row>
    <row r="4" spans="1:25" x14ac:dyDescent="0.2">
      <c r="A4" s="12">
        <f>'Bon de commande'!B18</f>
        <v>0</v>
      </c>
      <c r="C4" s="35">
        <f>'Bon de commande'!C18</f>
        <v>5900495454225</v>
      </c>
      <c r="D4" t="str">
        <f>'Bon de commande'!D18</f>
        <v>Neon ART LED CAT DREAMER multicolor FLA04</v>
      </c>
      <c r="E4" s="15" t="str">
        <f>'Bon de commande'!D18</f>
        <v>Neon ART LED CAT DREAMER multicolor FLA04</v>
      </c>
      <c r="V4" s="41" t="s">
        <v>93</v>
      </c>
      <c r="W4" s="36">
        <f>'Bon de commande'!F18+'Bon de commande'!E18</f>
        <v>13.24</v>
      </c>
      <c r="X4" s="36">
        <f>'Bon de commande'!G18</f>
        <v>24.99</v>
      </c>
    </row>
    <row r="5" spans="1:25" x14ac:dyDescent="0.2">
      <c r="A5" s="12">
        <f>'Bon de commande'!B19</f>
        <v>0</v>
      </c>
      <c r="C5" s="35">
        <f>'Bon de commande'!C19</f>
        <v>5900495064073</v>
      </c>
      <c r="D5" t="str">
        <f>'Bon de commande'!D19</f>
        <v>Neon ART LED POWER WOMAN yellow-purple FLA02</v>
      </c>
      <c r="E5" s="15" t="str">
        <f>'Bon de commande'!D19</f>
        <v>Neon ART LED POWER WOMAN yellow-purple FLA02</v>
      </c>
      <c r="V5" s="41" t="s">
        <v>93</v>
      </c>
      <c r="W5" s="36">
        <f>'Bon de commande'!F19+'Bon de commande'!E19</f>
        <v>19.239999999999998</v>
      </c>
      <c r="X5" s="36">
        <f>'Bon de commande'!G19</f>
        <v>34.99</v>
      </c>
    </row>
    <row r="6" spans="1:25" x14ac:dyDescent="0.2">
      <c r="A6" s="12">
        <f>'Bon de commande'!B20</f>
        <v>0</v>
      </c>
      <c r="C6" s="35">
        <f>'Bon de commande'!C20</f>
        <v>5907457743205</v>
      </c>
      <c r="D6" t="str">
        <f>'Bon de commande'!D20</f>
        <v>Neon PLEXI LED ASTRONAUT multicolor FPNE22 Forever Light dont 0,24 deee</v>
      </c>
      <c r="E6" s="15" t="str">
        <f>'Bon de commande'!D20</f>
        <v>Neon PLEXI LED ASTRONAUT multicolor FPNE22 Forever Light dont 0,24 deee</v>
      </c>
      <c r="V6" s="41" t="s">
        <v>93</v>
      </c>
      <c r="W6" s="36">
        <f>'Bon de commande'!F20+'Bon de commande'!E20</f>
        <v>14.24</v>
      </c>
      <c r="X6" s="36">
        <f>'Bon de commande'!G20</f>
        <v>29.9</v>
      </c>
    </row>
    <row r="7" spans="1:25" x14ac:dyDescent="0.2">
      <c r="A7" s="12">
        <f>'Bon de commande'!B21</f>
        <v>0</v>
      </c>
      <c r="C7" s="35">
        <f>'Bon de commande'!C21</f>
        <v>5907457734760</v>
      </c>
      <c r="D7" t="str">
        <f>'Bon de commande'!D21</f>
        <v>Neon PLEXI LED GAME CONSOLE multicolor FPNE27 Forever Light</v>
      </c>
      <c r="E7" s="15" t="str">
        <f>'Bon de commande'!D21</f>
        <v>Neon PLEXI LED GAME CONSOLE multicolor FPNE27 Forever Light</v>
      </c>
      <c r="V7" s="41" t="s">
        <v>93</v>
      </c>
      <c r="W7" s="36">
        <f>'Bon de commande'!F21+'Bon de commande'!E21</f>
        <v>18.79</v>
      </c>
      <c r="X7" s="36">
        <f>'Bon de commande'!G21</f>
        <v>49.99</v>
      </c>
    </row>
    <row r="8" spans="1:25" x14ac:dyDescent="0.2">
      <c r="A8" s="12">
        <f>'Bon de commande'!B22</f>
        <v>0</v>
      </c>
      <c r="C8" s="35">
        <f>'Bon de commande'!C22</f>
        <v>5907457734777</v>
      </c>
      <c r="D8" t="str">
        <f>'Bon de commande'!D22</f>
        <v>Neon PLEXI LED GAME ON multicolor FPNE23 Forever Light</v>
      </c>
      <c r="E8" s="15" t="str">
        <f>'Bon de commande'!D22</f>
        <v>Neon PLEXI LED GAME ON multicolor FPNE23 Forever Light</v>
      </c>
      <c r="V8" s="41" t="s">
        <v>93</v>
      </c>
      <c r="W8" s="36">
        <f>'Bon de commande'!F22+'Bon de commande'!E22</f>
        <v>19.91</v>
      </c>
      <c r="X8" s="36">
        <f>'Bon de commande'!G22</f>
        <v>34.99</v>
      </c>
    </row>
    <row r="9" spans="1:25" x14ac:dyDescent="0.2">
      <c r="A9" s="12">
        <f>'Bon de commande'!B23</f>
        <v>0</v>
      </c>
      <c r="C9" s="35">
        <f>'Bon de commande'!C23</f>
        <v>5900495956163</v>
      </c>
      <c r="D9" t="str">
        <f>'Bon de commande'!D23</f>
        <v>Neon LED Light BANANA white yellow Bat + USB FLNE10 Forever Light</v>
      </c>
      <c r="E9" s="15" t="str">
        <f>'Bon de commande'!D23</f>
        <v>Neon LED Light BANANA white yellow Bat + USB FLNE10 Forever Light</v>
      </c>
      <c r="V9" s="41" t="s">
        <v>93</v>
      </c>
      <c r="W9" s="36">
        <f>'Bon de commande'!F23+'Bon de commande'!E23</f>
        <v>11.450000000000001</v>
      </c>
      <c r="X9" s="36">
        <f>'Bon de commande'!G23</f>
        <v>24.99</v>
      </c>
    </row>
    <row r="10" spans="1:25" x14ac:dyDescent="0.2">
      <c r="A10" s="12">
        <f>'Bon de commande'!B24</f>
        <v>0</v>
      </c>
      <c r="C10" s="35">
        <f>'Bon de commande'!C24</f>
        <v>5900495949394</v>
      </c>
      <c r="D10" t="str">
        <f>'Bon de commande'!D24</f>
        <v>Neon LED Light BOLT red Bat + USB FLNEO6 Dimensions (mm) LxWxH:34 x 2 x 13 cm</v>
      </c>
      <c r="E10" s="15" t="str">
        <f>'Bon de commande'!D24</f>
        <v>Neon LED Light BOLT red Bat + USB FLNEO6 Dimensions (mm) LxWxH:34 x 2 x 13 cm</v>
      </c>
      <c r="V10" s="41" t="s">
        <v>93</v>
      </c>
      <c r="W10" s="36">
        <f>'Bon de commande'!F24+'Bon de commande'!E24</f>
        <v>8.27</v>
      </c>
      <c r="X10" s="36">
        <f>'Bon de commande'!G24</f>
        <v>24.99</v>
      </c>
    </row>
    <row r="11" spans="1:25" x14ac:dyDescent="0.2">
      <c r="A11" s="12">
        <f>'Bon de commande'!B25</f>
        <v>0</v>
      </c>
      <c r="C11" s="35">
        <f>'Bon de commande'!C25</f>
        <v>5900495060235</v>
      </c>
      <c r="D11" t="str">
        <f>'Bon de commande'!D25</f>
        <v>Neon LED Light BUTTERFLY pink NNE03 Dimensions (mm) LxWxH: 190 x 19 x 275 mm</v>
      </c>
      <c r="E11" s="15" t="str">
        <f>'Bon de commande'!D25</f>
        <v>Neon LED Light BUTTERFLY pink NNE03 Dimensions (mm) LxWxH: 190 x 19 x 275 mm</v>
      </c>
      <c r="V11" s="41" t="s">
        <v>93</v>
      </c>
      <c r="W11" s="36">
        <f>'Bon de commande'!F25+'Bon de commande'!E25</f>
        <v>8.24</v>
      </c>
      <c r="X11" s="36">
        <f>'Bon de commande'!G25</f>
        <v>19.989999999999998</v>
      </c>
    </row>
    <row r="12" spans="1:25" x14ac:dyDescent="0.2">
      <c r="A12" s="12">
        <f>'Bon de commande'!B26</f>
        <v>0</v>
      </c>
      <c r="C12" s="35">
        <f>'Bon de commande'!C26</f>
        <v>5907457773479</v>
      </c>
      <c r="D12" t="str">
        <f>'Bon de commande'!D26</f>
        <v>Neon LED Light CAT turquoise NNE24 dont 0,24 deee dim : 23,5 * 17 cm</v>
      </c>
      <c r="E12" s="15" t="str">
        <f>'Bon de commande'!D26</f>
        <v>Neon LED Light CAT turquoise NNE24 dont 0,24 deee dim : 23,5 * 17 cm</v>
      </c>
      <c r="V12" s="41" t="s">
        <v>93</v>
      </c>
      <c r="W12" s="36">
        <f>'Bon de commande'!F26+'Bon de commande'!E26</f>
        <v>7.82</v>
      </c>
      <c r="X12" s="36">
        <f>'Bon de commande'!G26</f>
        <v>19.989999999999998</v>
      </c>
    </row>
    <row r="13" spans="1:25" x14ac:dyDescent="0.2">
      <c r="A13" s="12">
        <f>'Bon de commande'!B27</f>
        <v>0</v>
      </c>
      <c r="C13" s="35">
        <f>'Bon de commande'!C27</f>
        <v>5900495949356</v>
      </c>
      <c r="D13" t="str">
        <f>'Bon de commande'!D27</f>
        <v>Neon LED Light CAT warm white Bat + USB FLNEO3 Dimensions (mm) LxWxH:170 x 20 x 235 mm</v>
      </c>
      <c r="E13" s="15" t="str">
        <f>'Bon de commande'!D27</f>
        <v>Neon LED Light CAT warm white Bat + USB FLNEO3 Dimensions (mm) LxWxH:170 x 20 x 235 mm</v>
      </c>
      <c r="V13" s="41" t="s">
        <v>93</v>
      </c>
      <c r="W13" s="36">
        <f>'Bon de commande'!F27+'Bon de commande'!E27</f>
        <v>7.26</v>
      </c>
      <c r="X13" s="36">
        <f>'Bon de commande'!G27</f>
        <v>24.99</v>
      </c>
    </row>
    <row r="14" spans="1:25" x14ac:dyDescent="0.2">
      <c r="A14" s="12">
        <f>'Bon de commande'!B28</f>
        <v>0</v>
      </c>
      <c r="C14" s="35">
        <f>'Bon de commande'!C28</f>
        <v>5900495949363</v>
      </c>
      <c r="D14" t="str">
        <f>'Bon de commande'!D28</f>
        <v>Neon LED Light CAT pink Bat + USB FLNEO4 Dimensions (mm) LxWxH:170 x 20 x 235 mm</v>
      </c>
      <c r="E14" s="15" t="str">
        <f>'Bon de commande'!D28</f>
        <v>Neon LED Light CAT pink Bat + USB FLNEO4 Dimensions (mm) LxWxH:170 x 20 x 235 mm</v>
      </c>
      <c r="V14" s="41" t="s">
        <v>93</v>
      </c>
      <c r="W14" s="36">
        <f>'Bon de commande'!F28+'Bon de commande'!E28</f>
        <v>7.26</v>
      </c>
      <c r="X14" s="36">
        <f>'Bon de commande'!G28</f>
        <v>19.989999999999998</v>
      </c>
    </row>
    <row r="15" spans="1:25" x14ac:dyDescent="0.2">
      <c r="A15" s="12">
        <f>'Bon de commande'!B29</f>
        <v>0</v>
      </c>
      <c r="C15" s="35">
        <f>'Bon de commande'!C29</f>
        <v>5900495398079</v>
      </c>
      <c r="D15" t="str">
        <f>'Bon de commande'!D29</f>
        <v>Neon LED RGB CAT FLRN03 + RC Forever Light Dimensions (mm) LxWxH:25,5 x 2 x 28,0 cm</v>
      </c>
      <c r="E15" s="15" t="str">
        <f>'Bon de commande'!D29</f>
        <v>Neon LED RGB CAT FLRN03 + RC Forever Light Dimensions (mm) LxWxH:25,5 x 2 x 28,0 cm</v>
      </c>
      <c r="V15" s="41" t="s">
        <v>93</v>
      </c>
      <c r="W15" s="36">
        <f>'Bon de commande'!F29+'Bon de commande'!E29</f>
        <v>14.200000000000001</v>
      </c>
      <c r="X15" s="36">
        <f>'Bon de commande'!G29</f>
        <v>24.99</v>
      </c>
    </row>
    <row r="16" spans="1:25" x14ac:dyDescent="0.2">
      <c r="A16" s="12">
        <f>'Bon de commande'!B30</f>
        <v>0</v>
      </c>
      <c r="C16" s="35">
        <f>'Bon de commande'!C30</f>
        <v>5907457773462</v>
      </c>
      <c r="D16" t="str">
        <f>'Bon de commande'!D30</f>
        <v>Neon LED Light CHERRY green red NNE23 dim 22,5 * 19 cm</v>
      </c>
      <c r="E16" s="15" t="str">
        <f>'Bon de commande'!D30</f>
        <v>Neon LED Light CHERRY green red NNE23 dim 22,5 * 19 cm</v>
      </c>
      <c r="V16" s="41" t="s">
        <v>93</v>
      </c>
      <c r="W16" s="36">
        <f>'Bon de commande'!F30+'Bon de commande'!E30</f>
        <v>8</v>
      </c>
      <c r="X16" s="36">
        <f>'Bon de commande'!G30</f>
        <v>14.99</v>
      </c>
    </row>
    <row r="17" spans="1:24" x14ac:dyDescent="0.2">
      <c r="A17" s="12">
        <f>'Bon de commande'!B31</f>
        <v>0</v>
      </c>
      <c r="C17" s="35">
        <f>'Bon de commande'!C31</f>
        <v>5900495396532</v>
      </c>
      <c r="D17" t="str">
        <f>'Bon de commande'!D31</f>
        <v>Neon LED RGB LOVE IN HEART FLRN02 + RC Forever Light 25,5 x 2 x 28,0 cm</v>
      </c>
      <c r="E17" s="15" t="str">
        <f>'Bon de commande'!D31</f>
        <v>Neon LED RGB LOVE IN HEART FLRN02 + RC Forever Light 25,5 x 2 x 28,0 cm</v>
      </c>
      <c r="V17" s="41" t="s">
        <v>93</v>
      </c>
      <c r="W17" s="36">
        <f>'Bon de commande'!F31+'Bon de commande'!E31</f>
        <v>14.64</v>
      </c>
      <c r="X17" s="36">
        <f>'Bon de commande'!G31</f>
        <v>26.99</v>
      </c>
    </row>
    <row r="18" spans="1:24" x14ac:dyDescent="0.2">
      <c r="A18" s="12">
        <f>'Bon de commande'!B32</f>
        <v>0</v>
      </c>
      <c r="C18" s="35">
        <f>'Bon de commande'!C32</f>
        <v>5900495064097</v>
      </c>
      <c r="D18" t="str">
        <f>'Bon de commande'!D32</f>
        <v>Neon LED Light DINOSAUR green NNE01 Dimensions (mm) LxWxH:23,5 x 2 x 24,5 cm</v>
      </c>
      <c r="E18" s="15" t="str">
        <f>'Bon de commande'!D32</f>
        <v>Neon LED Light DINOSAUR green NNE01 Dimensions (mm) LxWxH:23,5 x 2 x 24,5 cm</v>
      </c>
      <c r="V18" s="41" t="s">
        <v>93</v>
      </c>
      <c r="W18" s="36">
        <f>'Bon de commande'!F32+'Bon de commande'!E32</f>
        <v>7.24</v>
      </c>
      <c r="X18" s="36">
        <f>'Bon de commande'!G32</f>
        <v>10.99</v>
      </c>
    </row>
    <row r="19" spans="1:24" x14ac:dyDescent="0.2">
      <c r="A19" s="12">
        <f>'Bon de commande'!B33</f>
        <v>0</v>
      </c>
      <c r="C19" s="35">
        <f>'Bon de commande'!C33</f>
        <v>5900495956187</v>
      </c>
      <c r="D19" t="str">
        <f>'Bon de commande'!D33</f>
        <v>Neon LED Light ELK multicolor Bat + USB FLNE12 Dimensions (mm) LxWxH:290 x 23 x 290 mm dont 0,24 deee</v>
      </c>
      <c r="E19" s="15" t="str">
        <f>'Bon de commande'!D33</f>
        <v>Neon LED Light ELK multicolor Bat + USB FLNE12 Dimensions (mm) LxWxH:290 x 23 x 290 mm dont 0,24 deee</v>
      </c>
      <c r="V19" s="41" t="s">
        <v>93</v>
      </c>
      <c r="W19" s="36">
        <f>'Bon de commande'!F33+'Bon de commande'!E33</f>
        <v>5.24</v>
      </c>
      <c r="X19" s="36">
        <f>'Bon de commande'!G33</f>
        <v>9.99</v>
      </c>
    </row>
    <row r="20" spans="1:24" x14ac:dyDescent="0.2">
      <c r="A20" s="12">
        <f>'Bon de commande'!B34</f>
        <v>0</v>
      </c>
      <c r="C20" s="35">
        <f>'Bon de commande'!C34</f>
        <v>5900495956217</v>
      </c>
      <c r="D20" t="str">
        <f>'Bon de commande'!D34</f>
        <v>Neon LED Light HELLO pink white Bat + USB FLNE15 Dimensions (mm) LxWxH:290 x 23 x 290 mm</v>
      </c>
      <c r="E20" s="15" t="str">
        <f>'Bon de commande'!D34</f>
        <v>Neon LED Light HELLO pink white Bat + USB FLNE15 Dimensions (mm) LxWxH:290 x 23 x 290 mm</v>
      </c>
      <c r="V20" s="41" t="s">
        <v>93</v>
      </c>
      <c r="W20" s="36">
        <f>'Bon de commande'!F34+'Bon de commande'!E34</f>
        <v>11.98</v>
      </c>
      <c r="X20" s="36">
        <f>'Bon de commande'!G34</f>
        <v>24.99</v>
      </c>
    </row>
    <row r="21" spans="1:24" x14ac:dyDescent="0.2">
      <c r="A21" s="12">
        <f>'Bon de commande'!B35</f>
        <v>0</v>
      </c>
      <c r="C21" s="35">
        <f>'Bon de commande'!C35</f>
        <v>5900495398161</v>
      </c>
      <c r="D21" t="str">
        <f>'Bon de commande'!D35</f>
        <v>Neon LED JURASSIC BABY DINO blue FLNJ01</v>
      </c>
      <c r="E21" s="15" t="str">
        <f>'Bon de commande'!D35</f>
        <v>Neon LED JURASSIC BABY DINO blue FLNJ01</v>
      </c>
      <c r="V21" s="41" t="s">
        <v>93</v>
      </c>
      <c r="W21" s="36">
        <f>'Bon de commande'!F35+'Bon de commande'!E35</f>
        <v>15.24</v>
      </c>
      <c r="X21" s="36">
        <f>'Bon de commande'!G35</f>
        <v>24.99</v>
      </c>
    </row>
    <row r="22" spans="1:24" x14ac:dyDescent="0.2">
      <c r="A22" s="12">
        <f>'Bon de commande'!B36</f>
        <v>0</v>
      </c>
      <c r="C22" s="35">
        <f>'Bon de commande'!C36</f>
        <v>5900495399694</v>
      </c>
      <c r="D22" t="str">
        <f>'Bon de commande'!D36</f>
        <v>Neon LED JURASSIC CROC green FLNJ03</v>
      </c>
      <c r="E22" s="15" t="str">
        <f>'Bon de commande'!D36</f>
        <v>Neon LED JURASSIC CROC green FLNJ03</v>
      </c>
      <c r="V22" s="41" t="s">
        <v>93</v>
      </c>
      <c r="W22" s="36">
        <f>'Bon de commande'!F36+'Bon de commande'!E36</f>
        <v>8.8000000000000007</v>
      </c>
      <c r="X22" s="36">
        <f>'Bon de commande'!G36</f>
        <v>19.899999999999999</v>
      </c>
    </row>
    <row r="23" spans="1:24" x14ac:dyDescent="0.2">
      <c r="A23" s="12">
        <f>'Bon de commande'!B37</f>
        <v>0</v>
      </c>
      <c r="C23" s="35">
        <f>'Bon de commande'!C37</f>
        <v>5900495949370</v>
      </c>
      <c r="D23" t="str">
        <f>'Bon de commande'!D37</f>
        <v>Neon LED Light CACTUS orange green Bat + USB FLNEO2 Dimensions (mm) LxWxH: 14 x 2 x 33 cm</v>
      </c>
      <c r="E23" s="15" t="str">
        <f>'Bon de commande'!D37</f>
        <v>Neon LED Light CACTUS orange green Bat + USB FLNEO2 Dimensions (mm) LxWxH: 14 x 2 x 33 cm</v>
      </c>
      <c r="V23" s="41" t="s">
        <v>93</v>
      </c>
      <c r="W23" s="36">
        <f>'Bon de commande'!F37+'Bon de commande'!E37</f>
        <v>11.98</v>
      </c>
      <c r="X23" s="36">
        <f>'Bon de commande'!G37</f>
        <v>24.99</v>
      </c>
    </row>
    <row r="24" spans="1:24" x14ac:dyDescent="0.2">
      <c r="A24" s="12">
        <f>'Bon de commande'!B38</f>
        <v>0</v>
      </c>
      <c r="C24" s="35">
        <f>'Bon de commande'!C38</f>
        <v>5900495949349</v>
      </c>
      <c r="D24" t="str">
        <f>'Bon de commande'!D38</f>
        <v>Neon LED Light LOVE pink Bat + USB FLNEO5 Dimensions (mm) LxWxH:35,5 x 2 x 13 cm</v>
      </c>
      <c r="E24" s="15" t="str">
        <f>'Bon de commande'!D38</f>
        <v>Neon LED Light LOVE pink Bat + USB FLNEO5 Dimensions (mm) LxWxH:35,5 x 2 x 13 cm</v>
      </c>
      <c r="V24" s="41" t="s">
        <v>93</v>
      </c>
      <c r="W24" s="36">
        <f>'Bon de commande'!F38+'Bon de commande'!E38</f>
        <v>8.27</v>
      </c>
      <c r="X24" s="36">
        <f>'Bon de commande'!G38</f>
        <v>16.989999999999998</v>
      </c>
    </row>
    <row r="25" spans="1:24" x14ac:dyDescent="0.2">
      <c r="A25" s="12">
        <f>'Bon de commande'!B39</f>
        <v>0</v>
      </c>
      <c r="C25" s="35">
        <f>'Bon de commande'!C39</f>
        <v>5900495396358</v>
      </c>
      <c r="D25" t="str">
        <f>'Bon de commande'!D39</f>
        <v>Neon LED RGB LOVE FLRN01 + RC Forever Light LxWxH 25,5 x 2 x 28,0 cm</v>
      </c>
      <c r="E25" s="15" t="str">
        <f>'Bon de commande'!D39</f>
        <v>Neon LED RGB LOVE FLRN01 + RC Forever Light LxWxH 25,5 x 2 x 28,0 cm</v>
      </c>
      <c r="V25" s="41" t="s">
        <v>93</v>
      </c>
      <c r="W25" s="36">
        <f>'Bon de commande'!F39+'Bon de commande'!E39</f>
        <v>14.200000000000001</v>
      </c>
      <c r="X25" s="36">
        <f>'Bon de commande'!G39</f>
        <v>26.99</v>
      </c>
    </row>
    <row r="26" spans="1:24" x14ac:dyDescent="0.2">
      <c r="A26" s="12">
        <f>'Bon de commande'!B40</f>
        <v>0</v>
      </c>
      <c r="C26" s="35">
        <f>'Bon de commande'!C40</f>
        <v>5900495064080</v>
      </c>
      <c r="D26" t="str">
        <f>'Bon de commande'!D40</f>
        <v>Neon LED Light LOVE HEART purple white NNE02 Dimensions (mm) LxWxH:25,5 x 2 x 27,5 cm</v>
      </c>
      <c r="E26" s="15" t="str">
        <f>'Bon de commande'!D40</f>
        <v>Neon LED Light LOVE HEART purple white NNE02 Dimensions (mm) LxWxH:25,5 x 2 x 27,5 cm</v>
      </c>
      <c r="V26" s="41" t="s">
        <v>93</v>
      </c>
      <c r="W26" s="36">
        <f>'Bon de commande'!F40+'Bon de commande'!E40</f>
        <v>10.55</v>
      </c>
      <c r="X26" s="36">
        <f>'Bon de commande'!G40</f>
        <v>19.989999999999998</v>
      </c>
    </row>
    <row r="27" spans="1:24" x14ac:dyDescent="0.2">
      <c r="A27" s="12">
        <f>'Bon de commande'!B41</f>
        <v>0</v>
      </c>
      <c r="C27" s="35">
        <f>'Bon de commande'!C41</f>
        <v>5900495546135</v>
      </c>
      <c r="D27" t="str">
        <f>'Bon de commande'!D41</f>
        <v>Neon PLEXI LED PAD multicolor NNE19 Neolia dont 0,24 deee</v>
      </c>
      <c r="E27" s="15" t="str">
        <f>'Bon de commande'!D41</f>
        <v>Neon PLEXI LED PAD multicolor NNE19 Neolia dont 0,24 deee</v>
      </c>
      <c r="V27" s="41" t="s">
        <v>93</v>
      </c>
      <c r="W27" s="36">
        <f>'Bon de commande'!F41+'Bon de commande'!E41</f>
        <v>19.439999999999998</v>
      </c>
      <c r="X27" s="36">
        <f>'Bon de commande'!G41</f>
        <v>34.99</v>
      </c>
    </row>
    <row r="28" spans="1:24" x14ac:dyDescent="0.2">
      <c r="A28" s="12">
        <f>'Bon de commande'!B42</f>
        <v>0</v>
      </c>
      <c r="C28" s="35">
        <f>'Bon de commande'!C42</f>
        <v>5900495453570</v>
      </c>
      <c r="D28" t="str">
        <f>'Bon de commande'!D42</f>
        <v>Neon PLEXI LED GAMEPAD multicolor FPNE03X</v>
      </c>
      <c r="E28" s="15" t="str">
        <f>'Bon de commande'!D42</f>
        <v>Neon PLEXI LED GAMEPAD multicolor FPNE03X</v>
      </c>
      <c r="V28" s="41" t="s">
        <v>93</v>
      </c>
      <c r="W28" s="36">
        <f>'Bon de commande'!F42+'Bon de commande'!E42</f>
        <v>18.29</v>
      </c>
      <c r="X28" s="36">
        <f>'Bon de commande'!G42</f>
        <v>34.9</v>
      </c>
    </row>
    <row r="29" spans="1:24" x14ac:dyDescent="0.2">
      <c r="A29" s="12">
        <f>'Bon de commande'!B43</f>
        <v>0</v>
      </c>
      <c r="C29" s="35">
        <f>'Bon de commande'!C43</f>
        <v>5907457743212</v>
      </c>
      <c r="D29" t="str">
        <f>'Bon de commande'!D43</f>
        <v>Neon LED RGB GAMEPAD FLRNE04 + RC Forever Light</v>
      </c>
      <c r="E29" s="15" t="str">
        <f>'Bon de commande'!D43</f>
        <v>Neon LED RGB GAMEPAD FLRNE04 + RC Forever Light</v>
      </c>
      <c r="V29" s="41" t="s">
        <v>93</v>
      </c>
      <c r="W29" s="36">
        <f>'Bon de commande'!F43+'Bon de commande'!E43</f>
        <v>20.22</v>
      </c>
      <c r="X29" s="36">
        <f>'Bon de commande'!G43</f>
        <v>39.9</v>
      </c>
    </row>
    <row r="30" spans="1:24" x14ac:dyDescent="0.2">
      <c r="A30" s="12">
        <f>'Bon de commande'!B44</f>
        <v>0</v>
      </c>
      <c r="C30" s="35">
        <f>'Bon de commande'!C44</f>
        <v>5900495064103</v>
      </c>
      <c r="D30" t="str">
        <f>'Bon de commande'!D44</f>
        <v>Neon LED Light PALM green orange NNE04 Dimensions (mm) LxWxH:18 x 2 x 26,2 cm dont 0,24 deee</v>
      </c>
      <c r="E30" s="15" t="str">
        <f>'Bon de commande'!D44</f>
        <v>Neon LED Light PALM green orange NNE04 Dimensions (mm) LxWxH:18 x 2 x 26,2 cm dont 0,24 deee</v>
      </c>
      <c r="V30" s="41" t="s">
        <v>93</v>
      </c>
      <c r="W30" s="36">
        <f>'Bon de commande'!F44+'Bon de commande'!E44</f>
        <v>8.7900000000000009</v>
      </c>
      <c r="X30" s="36">
        <f>'Bon de commande'!G44</f>
        <v>19.989999999999998</v>
      </c>
    </row>
    <row r="31" spans="1:24" x14ac:dyDescent="0.2">
      <c r="A31" s="12">
        <f>'Bon de commande'!B45</f>
        <v>0</v>
      </c>
      <c r="C31" s="35">
        <f>'Bon de commande'!C45</f>
        <v>5900495454249</v>
      </c>
      <c r="D31" t="str">
        <f>'Bon de commande'!D45</f>
        <v>Neon LED Light RAINBOW 5 colors FLNE14X</v>
      </c>
      <c r="E31" s="15" t="str">
        <f>'Bon de commande'!D45</f>
        <v>Neon LED Light RAINBOW 5 colors FLNE14X</v>
      </c>
      <c r="V31" s="41" t="s">
        <v>93</v>
      </c>
      <c r="W31" s="36">
        <f>'Bon de commande'!F45+'Bon de commande'!E45</f>
        <v>8.75</v>
      </c>
      <c r="X31" s="36">
        <f>'Bon de commande'!G45</f>
        <v>14.99</v>
      </c>
    </row>
    <row r="32" spans="1:24" x14ac:dyDescent="0.2">
      <c r="A32" s="12">
        <f>'Bon de commande'!B46</f>
        <v>0</v>
      </c>
      <c r="C32" s="35">
        <f>'Bon de commande'!C46</f>
        <v>5900495956170</v>
      </c>
      <c r="D32" t="str">
        <f>'Bon de commande'!D46</f>
        <v>Neon LED Light SATURN yellow blue Bat + USB FLNE11 Dimensions (mm) LxWxH:190 x 23 x 308 mm</v>
      </c>
      <c r="E32" s="15" t="str">
        <f>'Bon de commande'!D46</f>
        <v>Neon LED Light SATURN yellow blue Bat + USB FLNE11 Dimensions (mm) LxWxH:190 x 23 x 308 mm</v>
      </c>
      <c r="V32" s="41" t="s">
        <v>93</v>
      </c>
      <c r="W32" s="36">
        <f>'Bon de commande'!F46+'Bon de commande'!E46</f>
        <v>9.34</v>
      </c>
      <c r="X32" s="36">
        <f>'Bon de commande'!G46</f>
        <v>19.989999999999998</v>
      </c>
    </row>
    <row r="33" spans="1:24" x14ac:dyDescent="0.2">
      <c r="A33" s="12">
        <f>'Bon de commande'!B47</f>
        <v>0</v>
      </c>
      <c r="C33" s="35">
        <f>'Bon de commande'!C47</f>
        <v>5900495949646</v>
      </c>
      <c r="D33" t="str">
        <f>'Bon de commande'!D47</f>
        <v>Neon LED Light WHALE warm white Bat + USB FLNEO9 Dimensions (mm) LxWxH: 15 x 2,3 x 29 cm</v>
      </c>
      <c r="E33" s="15" t="str">
        <f>'Bon de commande'!D47</f>
        <v>Neon LED Light WHALE warm white Bat + USB FLNEO9 Dimensions (mm) LxWxH: 15 x 2,3 x 29 cm</v>
      </c>
      <c r="V33" s="41" t="s">
        <v>93</v>
      </c>
      <c r="W33" s="36">
        <f>'Bon de commande'!F47+'Bon de commande'!E47</f>
        <v>4.6400000000000006</v>
      </c>
      <c r="X33" s="36">
        <f>'Bon de commande'!G47</f>
        <v>19.989999999999998</v>
      </c>
    </row>
    <row r="34" spans="1:24" x14ac:dyDescent="0.2">
      <c r="A34" s="12">
        <f>'Bon de commande'!B48</f>
        <v>0</v>
      </c>
      <c r="C34" s="35">
        <f>'Bon de commande'!C48</f>
        <v>5900495454423</v>
      </c>
      <c r="D34" t="str">
        <f>'Bon de commande'!D48</f>
        <v>Neon PLEXI LED COCKTAILS pink green FPNE02X</v>
      </c>
      <c r="E34" s="15" t="str">
        <f>'Bon de commande'!D48</f>
        <v>Neon PLEXI LED COCKTAILS pink green FPNE02X</v>
      </c>
      <c r="V34" s="41" t="s">
        <v>93</v>
      </c>
      <c r="W34" s="36">
        <f>'Bon de commande'!F48+'Bon de commande'!E48</f>
        <v>20.72</v>
      </c>
      <c r="X34" s="36">
        <f>'Bon de commande'!G48</f>
        <v>34.99</v>
      </c>
    </row>
    <row r="35" spans="1:24" x14ac:dyDescent="0.2">
      <c r="A35" s="12">
        <f>'Bon de commande'!B49</f>
        <v>0</v>
      </c>
      <c r="C35" s="35">
        <f>'Bon de commande'!C49</f>
        <v>5900495546159</v>
      </c>
      <c r="D35" t="str">
        <f>'Bon de commande'!D49</f>
        <v>Neon PLEXI LED GAME ROOM multicolor NNE20 Neolia</v>
      </c>
      <c r="E35" s="15" t="str">
        <f>'Bon de commande'!D49</f>
        <v>Neon PLEXI LED GAME ROOM multicolor NNE20 Neolia</v>
      </c>
      <c r="V35" s="41" t="s">
        <v>93</v>
      </c>
      <c r="W35" s="36">
        <f>'Bon de commande'!F49+'Bon de commande'!E49</f>
        <v>19.989999999999998</v>
      </c>
      <c r="X35" s="36">
        <f>'Bon de commande'!G49</f>
        <v>34.99</v>
      </c>
    </row>
    <row r="36" spans="1:24" x14ac:dyDescent="0.2">
      <c r="A36" s="12">
        <f>'Bon de commande'!B50</f>
        <v>0</v>
      </c>
      <c r="C36" s="35">
        <f>'Bon de commande'!C50</f>
        <v>5900495546197</v>
      </c>
      <c r="D36" t="str">
        <f>'Bon de commande'!D50</f>
        <v>Neon PLEXI LED CHECK ENGINE yellow red</v>
      </c>
      <c r="E36" s="15" t="str">
        <f>'Bon de commande'!D50</f>
        <v>Neon PLEXI LED CHECK ENGINE yellow red</v>
      </c>
      <c r="V36" s="41" t="s">
        <v>93</v>
      </c>
      <c r="W36" s="36">
        <f>'Bon de commande'!F50+'Bon de commande'!E50</f>
        <v>18.66</v>
      </c>
      <c r="X36" s="36">
        <f>'Bon de commande'!G50</f>
        <v>34.99</v>
      </c>
    </row>
    <row r="37" spans="1:24" x14ac:dyDescent="0.2">
      <c r="A37" s="12">
        <f>'Bon de commande'!B51</f>
        <v>0</v>
      </c>
      <c r="C37" s="35">
        <f>'Bon de commande'!C51</f>
        <v>5900495545855</v>
      </c>
      <c r="D37" t="str">
        <f>'Bon de commande'!D51</f>
        <v>Neon PLEXI LED ROCKET multicolor NNE18 Neolia</v>
      </c>
      <c r="E37" s="15" t="str">
        <f>'Bon de commande'!D51</f>
        <v>Neon PLEXI LED ROCKET multicolor NNE18 Neolia</v>
      </c>
      <c r="V37" s="41" t="s">
        <v>93</v>
      </c>
      <c r="W37" s="36">
        <f>'Bon de commande'!F51+'Bon de commande'!E51</f>
        <v>12.44</v>
      </c>
      <c r="X37" s="36">
        <f>'Bon de commande'!G51</f>
        <v>24.9</v>
      </c>
    </row>
    <row r="38" spans="1:24" x14ac:dyDescent="0.2">
      <c r="A38" s="12">
        <f>'Bon de commande'!B52</f>
        <v>0</v>
      </c>
      <c r="C38" s="35">
        <f>'Bon de commande'!C52</f>
        <v>5907457763043</v>
      </c>
      <c r="D38" t="str">
        <f>'Bon de commande'!D52</f>
        <v>Neon MIRROR LED CLOUD multicolor FMNE05 dim 26 * 32 cm</v>
      </c>
      <c r="E38" s="15" t="str">
        <f>'Bon de commande'!D52</f>
        <v>Neon MIRROR LED CLOUD multicolor FMNE05 dim 26 * 32 cm</v>
      </c>
      <c r="V38" s="41" t="s">
        <v>93</v>
      </c>
      <c r="W38" s="36">
        <f>'Bon de commande'!F52+'Bon de commande'!E52</f>
        <v>12.24</v>
      </c>
      <c r="X38" s="36">
        <f>'Bon de commande'!G52</f>
        <v>24.99</v>
      </c>
    </row>
    <row r="39" spans="1:24" x14ac:dyDescent="0.2">
      <c r="A39" s="12">
        <f>'Bon de commande'!B53</f>
        <v>0</v>
      </c>
      <c r="C39" s="35">
        <f>'Bon de commande'!C53</f>
        <v>5907457763029</v>
      </c>
      <c r="D39" t="str">
        <f>'Bon de commande'!D53</f>
        <v>Neon MIRROR LED SLEEPING CAT white pink FMNE03 dim : 40*32cm dont 0,24 deee</v>
      </c>
      <c r="E39" s="15" t="str">
        <f>'Bon de commande'!D53</f>
        <v>Neon MIRROR LED SLEEPING CAT white pink FMNE03 dim : 40*32cm dont 0,24 deee</v>
      </c>
      <c r="V39" s="41" t="s">
        <v>93</v>
      </c>
      <c r="W39" s="36">
        <f>'Bon de commande'!F53+'Bon de commande'!E53</f>
        <v>12.24</v>
      </c>
      <c r="X39" s="36">
        <f>'Bon de commande'!G53</f>
        <v>24.9</v>
      </c>
    </row>
    <row r="40" spans="1:24" x14ac:dyDescent="0.2">
      <c r="A40" s="12">
        <f>'Bon de commande'!B54</f>
        <v>0</v>
      </c>
      <c r="C40" s="35">
        <f>'Bon de commande'!C54</f>
        <v>5907457763005</v>
      </c>
      <c r="D40" t="str">
        <f>'Bon de commande'!D54</f>
        <v>Neon MIRROR LED LOVE YOURSELF turquoise pink dim : 44*34,5 cm</v>
      </c>
      <c r="E40" s="15" t="str">
        <f>'Bon de commande'!D54</f>
        <v>Neon MIRROR LED LOVE YOURSELF turquoise pink dim : 44*34,5 cm</v>
      </c>
      <c r="V40" s="41" t="s">
        <v>93</v>
      </c>
      <c r="W40" s="36">
        <f>'Bon de commande'!F54+'Bon de commande'!E54</f>
        <v>16.149999999999999</v>
      </c>
      <c r="X40" s="36">
        <f>'Bon de commande'!G54</f>
        <v>29.9</v>
      </c>
    </row>
    <row r="41" spans="1:24" x14ac:dyDescent="0.2">
      <c r="A41" s="12">
        <f>'Bon de commande'!B55</f>
        <v>0</v>
      </c>
      <c r="C41" s="35">
        <f>'Bon de commande'!C55</f>
        <v>5907457763036</v>
      </c>
      <c r="D41" t="str">
        <f>'Bon de commande'!D55</f>
        <v>Neon MIRROR LED QUEEN warm white pink dim : 32 * 36 cm</v>
      </c>
      <c r="E41" s="15" t="str">
        <f>'Bon de commande'!D55</f>
        <v>Neon MIRROR LED QUEEN warm white pink dim : 32 * 36 cm</v>
      </c>
      <c r="V41" s="41" t="s">
        <v>93</v>
      </c>
      <c r="W41" s="36">
        <f>'Bon de commande'!F55+'Bon de commande'!E55</f>
        <v>13.74</v>
      </c>
      <c r="X41" s="36">
        <f>'Bon de commande'!G55</f>
        <v>26.99</v>
      </c>
    </row>
    <row r="42" spans="1:24" x14ac:dyDescent="0.2">
      <c r="A42" s="12" t="e">
        <f>'Bon de commande'!#REF!</f>
        <v>#REF!</v>
      </c>
      <c r="C42" s="35" t="e">
        <f>'Bon de commande'!#REF!</f>
        <v>#REF!</v>
      </c>
      <c r="D42" t="e">
        <f>'Bon de commande'!#REF!</f>
        <v>#REF!</v>
      </c>
      <c r="E42" s="15" t="e">
        <f>'Bon de commande'!#REF!</f>
        <v>#REF!</v>
      </c>
      <c r="V42" s="41" t="s">
        <v>93</v>
      </c>
      <c r="W42" s="36" t="e">
        <f>'Bon de commande'!#REF!+'Bon de commande'!#REF!</f>
        <v>#REF!</v>
      </c>
      <c r="X42" s="36" t="e">
        <f>'Bon de commande'!#REF!</f>
        <v>#REF!</v>
      </c>
    </row>
    <row r="43" spans="1:24" x14ac:dyDescent="0.2">
      <c r="A43" s="12">
        <f>'Bon de commande'!B56</f>
        <v>0</v>
      </c>
      <c r="C43" s="35">
        <f>'Bon de commande'!C56</f>
        <v>5900495157256</v>
      </c>
      <c r="D43" t="str">
        <f>'Bon de commande'!D56</f>
        <v>Neon PLEXI LED PUMPKIN WITH STEM orange green NNE13</v>
      </c>
      <c r="E43" s="15" t="str">
        <f>'Bon de commande'!D56</f>
        <v>Neon PLEXI LED PUMPKIN WITH STEM orange green NNE13</v>
      </c>
      <c r="V43" s="41" t="s">
        <v>93</v>
      </c>
      <c r="W43" s="36">
        <f>'Bon de commande'!F56+'Bon de commande'!E56</f>
        <v>7.9</v>
      </c>
      <c r="X43" s="36">
        <f>'Bon de commande'!G56</f>
        <v>14.99</v>
      </c>
    </row>
    <row r="44" spans="1:24" x14ac:dyDescent="0.2">
      <c r="A44" s="12">
        <f>'Bon de commande'!B57</f>
        <v>0</v>
      </c>
      <c r="C44" s="35">
        <f>'Bon de commande'!C57</f>
        <v>5900495156563</v>
      </c>
      <c r="D44" t="str">
        <f>'Bon de commande'!D57</f>
        <v>Neon PLEXI LED SKULL WITH BONE white FPNE18</v>
      </c>
      <c r="E44" s="15" t="str">
        <f>'Bon de commande'!D57</f>
        <v>Neon PLEXI LED SKULL WITH BONE white FPNE18</v>
      </c>
      <c r="V44" s="41" t="s">
        <v>93</v>
      </c>
      <c r="W44" s="36">
        <f>'Bon de commande'!F57+'Bon de commande'!E57</f>
        <v>9.15</v>
      </c>
      <c r="X44" s="36">
        <f>'Bon de commande'!G57</f>
        <v>16.989999999999998</v>
      </c>
    </row>
    <row r="45" spans="1:24" x14ac:dyDescent="0.2">
      <c r="A45" s="12">
        <f>'Bon de commande'!B60</f>
        <v>0</v>
      </c>
      <c r="C45" s="35">
        <f>'Bon de commande'!C60</f>
        <v>5906961945761</v>
      </c>
      <c r="D45" t="str">
        <f>'Bon de commande'!D60</f>
        <v>Forever Light Neon PLEXI LED GAME MODE blue red FPNE38</v>
      </c>
      <c r="E45" s="15" t="str">
        <f>'Bon de commande'!D60</f>
        <v>Forever Light Neon PLEXI LED GAME MODE blue red FPNE38</v>
      </c>
      <c r="V45" s="41" t="s">
        <v>93</v>
      </c>
      <c r="W45" s="36">
        <f>'Bon de commande'!F60+'Bon de commande'!E60</f>
        <v>18.739999999999998</v>
      </c>
      <c r="X45" s="36">
        <f>'Bon de commande'!G60</f>
        <v>29.99</v>
      </c>
    </row>
    <row r="46" spans="1:24" x14ac:dyDescent="0.2">
      <c r="A46" s="12">
        <f>'Bon de commande'!B62</f>
        <v>0</v>
      </c>
      <c r="C46" s="35">
        <f>'Bon de commande'!C62</f>
        <v>5906961927743</v>
      </c>
      <c r="D46" t="str">
        <f>'Bon de commande'!D62</f>
        <v>Forever Light Neon PLEXI LED GAME multicolor FPNE40</v>
      </c>
      <c r="E46" s="15" t="str">
        <f>'Bon de commande'!D62</f>
        <v>Forever Light Neon PLEXI LED GAME multicolor FPNE40</v>
      </c>
      <c r="V46" s="41" t="s">
        <v>93</v>
      </c>
      <c r="W46" s="36">
        <f>'Bon de commande'!F62+'Bon de commande'!E62</f>
        <v>14.74</v>
      </c>
      <c r="X46" s="36">
        <f>'Bon de commande'!G62</f>
        <v>29.99</v>
      </c>
    </row>
    <row r="47" spans="1:24" x14ac:dyDescent="0.2">
      <c r="A47" s="12">
        <f>'Bon de commande'!B63</f>
        <v>0</v>
      </c>
      <c r="C47" s="35">
        <f>'Bon de commande'!C63</f>
        <v>5900495949400</v>
      </c>
      <c r="D47" t="str">
        <f>'Bon de commande'!D63</f>
        <v>Neon LED Light HEART red Bat + USB FLNEO7 Dimensions (mm) LxWxH:20 x 2 x 21 cm</v>
      </c>
      <c r="E47" s="15" t="str">
        <f>'Bon de commande'!D63</f>
        <v>Neon LED Light HEART red Bat + USB FLNEO7 Dimensions (mm) LxWxH:20 x 2 x 21 cm</v>
      </c>
      <c r="V47" s="41" t="s">
        <v>93</v>
      </c>
      <c r="W47" s="36">
        <f>'Bon de commande'!F63+'Bon de commande'!E63</f>
        <v>8.07</v>
      </c>
      <c r="X47" s="36">
        <f>'Bon de commande'!G63</f>
        <v>14.99</v>
      </c>
    </row>
    <row r="48" spans="1:24" x14ac:dyDescent="0.2">
      <c r="A48" s="12" t="e">
        <f>'Bon de commande'!#REF!</f>
        <v>#REF!</v>
      </c>
      <c r="C48" s="35" t="e">
        <f>'Bon de commande'!#REF!</f>
        <v>#REF!</v>
      </c>
      <c r="D48" t="e">
        <f>'Bon de commande'!#REF!</f>
        <v>#REF!</v>
      </c>
      <c r="E48" s="15" t="e">
        <f>'Bon de commande'!#REF!</f>
        <v>#REF!</v>
      </c>
      <c r="V48" s="41" t="s">
        <v>93</v>
      </c>
      <c r="W48" s="36" t="e">
        <f>'Bon de commande'!#REF!+'Bon de commande'!#REF!</f>
        <v>#REF!</v>
      </c>
      <c r="X48" s="36" t="e">
        <f>'Bon de commande'!#REF!</f>
        <v>#REF!</v>
      </c>
    </row>
    <row r="49" spans="1:24" x14ac:dyDescent="0.2">
      <c r="A49" s="12" t="e">
        <f>'Bon de commande'!#REF!</f>
        <v>#REF!</v>
      </c>
      <c r="C49" s="35" t="e">
        <f>'Bon de commande'!#REF!</f>
        <v>#REF!</v>
      </c>
      <c r="D49" t="e">
        <f>'Bon de commande'!#REF!</f>
        <v>#REF!</v>
      </c>
      <c r="E49" s="15" t="e">
        <f>'Bon de commande'!#REF!</f>
        <v>#REF!</v>
      </c>
      <c r="V49" s="41" t="s">
        <v>93</v>
      </c>
      <c r="W49" s="36" t="e">
        <f>'Bon de commande'!#REF!+'Bon de commande'!#REF!</f>
        <v>#REF!</v>
      </c>
      <c r="X49" s="36" t="e">
        <f>'Bon de commande'!#REF!</f>
        <v>#REF!</v>
      </c>
    </row>
    <row r="50" spans="1:24" x14ac:dyDescent="0.2">
      <c r="A50" s="12" t="e">
        <f>'Bon de commande'!#REF!</f>
        <v>#REF!</v>
      </c>
      <c r="C50" s="35" t="e">
        <f>'Bon de commande'!#REF!</f>
        <v>#REF!</v>
      </c>
      <c r="D50" t="e">
        <f>'Bon de commande'!#REF!</f>
        <v>#REF!</v>
      </c>
      <c r="E50" s="15" t="e">
        <f>'Bon de commande'!#REF!</f>
        <v>#REF!</v>
      </c>
      <c r="V50" s="41" t="s">
        <v>93</v>
      </c>
      <c r="W50" s="36" t="e">
        <f>'Bon de commande'!#REF!+'Bon de commande'!#REF!</f>
        <v>#REF!</v>
      </c>
      <c r="X50" s="36" t="e">
        <f>'Bon de commande'!#REF!</f>
        <v>#REF!</v>
      </c>
    </row>
    <row r="51" spans="1:24" x14ac:dyDescent="0.2">
      <c r="A51" s="12" t="e">
        <f>'Bon de commande'!#REF!</f>
        <v>#REF!</v>
      </c>
      <c r="C51" s="35" t="e">
        <f>'Bon de commande'!#REF!</f>
        <v>#REF!</v>
      </c>
      <c r="D51" t="e">
        <f>'Bon de commande'!#REF!</f>
        <v>#REF!</v>
      </c>
      <c r="E51" s="15" t="e">
        <f>'Bon de commande'!#REF!</f>
        <v>#REF!</v>
      </c>
      <c r="V51" s="41" t="s">
        <v>93</v>
      </c>
      <c r="W51" s="36" t="e">
        <f>'Bon de commande'!#REF!+'Bon de commande'!#REF!</f>
        <v>#REF!</v>
      </c>
      <c r="X51" s="36" t="e">
        <f>'Bon de commande'!#REF!</f>
        <v>#REF!</v>
      </c>
    </row>
    <row r="52" spans="1:24" x14ac:dyDescent="0.2">
      <c r="A52" s="12" t="e">
        <f>'Bon de commande'!#REF!</f>
        <v>#REF!</v>
      </c>
      <c r="C52" s="35" t="e">
        <f>'Bon de commande'!#REF!</f>
        <v>#REF!</v>
      </c>
      <c r="D52" t="e">
        <f>'Bon de commande'!#REF!</f>
        <v>#REF!</v>
      </c>
      <c r="E52" s="15" t="e">
        <f>'Bon de commande'!#REF!</f>
        <v>#REF!</v>
      </c>
      <c r="V52" s="41" t="s">
        <v>93</v>
      </c>
      <c r="W52" s="36" t="e">
        <f>'Bon de commande'!#REF!+'Bon de commande'!#REF!</f>
        <v>#REF!</v>
      </c>
      <c r="X52" s="36" t="e">
        <f>'Bon de commande'!#REF!</f>
        <v>#REF!</v>
      </c>
    </row>
    <row r="53" spans="1:24" x14ac:dyDescent="0.2">
      <c r="A53" s="12" t="e">
        <f>'Bon de commande'!#REF!</f>
        <v>#REF!</v>
      </c>
      <c r="C53" s="35" t="e">
        <f>'Bon de commande'!#REF!</f>
        <v>#REF!</v>
      </c>
      <c r="D53" t="e">
        <f>'Bon de commande'!#REF!</f>
        <v>#REF!</v>
      </c>
      <c r="E53" s="15" t="e">
        <f>'Bon de commande'!#REF!</f>
        <v>#REF!</v>
      </c>
      <c r="V53" s="41" t="s">
        <v>93</v>
      </c>
      <c r="W53" s="36" t="e">
        <f>'Bon de commande'!#REF!+'Bon de commande'!#REF!</f>
        <v>#REF!</v>
      </c>
      <c r="X53" s="36" t="e">
        <f>'Bon de commande'!#REF!</f>
        <v>#REF!</v>
      </c>
    </row>
    <row r="54" spans="1:24" x14ac:dyDescent="0.2">
      <c r="A54" s="12" t="e">
        <f>'Bon de commande'!#REF!</f>
        <v>#REF!</v>
      </c>
      <c r="C54" s="35" t="e">
        <f>'Bon de commande'!#REF!</f>
        <v>#REF!</v>
      </c>
      <c r="D54" t="e">
        <f>'Bon de commande'!#REF!</f>
        <v>#REF!</v>
      </c>
      <c r="E54" s="15" t="e">
        <f>'Bon de commande'!#REF!</f>
        <v>#REF!</v>
      </c>
      <c r="V54" s="41" t="s">
        <v>93</v>
      </c>
      <c r="W54" s="36" t="e">
        <f>'Bon de commande'!#REF!+'Bon de commande'!#REF!</f>
        <v>#REF!</v>
      </c>
      <c r="X54" s="36" t="e">
        <f>'Bon de commande'!#REF!</f>
        <v>#REF!</v>
      </c>
    </row>
    <row r="55" spans="1:24" x14ac:dyDescent="0.2">
      <c r="A55" s="12" t="e">
        <f>'Bon de commande'!#REF!</f>
        <v>#REF!</v>
      </c>
      <c r="C55" s="35" t="e">
        <f>'Bon de commande'!#REF!</f>
        <v>#REF!</v>
      </c>
      <c r="D55" t="e">
        <f>'Bon de commande'!#REF!</f>
        <v>#REF!</v>
      </c>
      <c r="E55" s="15" t="e">
        <f>'Bon de commande'!#REF!</f>
        <v>#REF!</v>
      </c>
      <c r="V55" s="41" t="s">
        <v>93</v>
      </c>
      <c r="W55" s="36" t="e">
        <f>'Bon de commande'!#REF!+'Bon de commande'!#REF!</f>
        <v>#REF!</v>
      </c>
      <c r="X55" s="36" t="e">
        <f>'Bon de commande'!#REF!</f>
        <v>#REF!</v>
      </c>
    </row>
    <row r="56" spans="1:24" x14ac:dyDescent="0.2">
      <c r="A56" s="12" t="e">
        <f>'Bon de commande'!#REF!</f>
        <v>#REF!</v>
      </c>
      <c r="C56" s="35" t="e">
        <f>'Bon de commande'!#REF!</f>
        <v>#REF!</v>
      </c>
      <c r="D56" t="e">
        <f>'Bon de commande'!#REF!</f>
        <v>#REF!</v>
      </c>
      <c r="E56" s="15" t="e">
        <f>'Bon de commande'!#REF!</f>
        <v>#REF!</v>
      </c>
      <c r="V56" s="41" t="s">
        <v>93</v>
      </c>
      <c r="W56" s="36" t="e">
        <f>'Bon de commande'!#REF!+'Bon de commande'!#REF!</f>
        <v>#REF!</v>
      </c>
      <c r="X56" s="36" t="e">
        <f>'Bon de commande'!#REF!</f>
        <v>#REF!</v>
      </c>
    </row>
    <row r="57" spans="1:24" x14ac:dyDescent="0.2">
      <c r="A57" s="12" t="e">
        <f>'Bon de commande'!#REF!</f>
        <v>#REF!</v>
      </c>
      <c r="C57" s="35" t="e">
        <f>'Bon de commande'!#REF!</f>
        <v>#REF!</v>
      </c>
      <c r="D57" t="e">
        <f>'Bon de commande'!#REF!</f>
        <v>#REF!</v>
      </c>
      <c r="E57" s="15" t="e">
        <f>'Bon de commande'!#REF!</f>
        <v>#REF!</v>
      </c>
      <c r="V57" s="41" t="s">
        <v>93</v>
      </c>
      <c r="W57" s="36" t="e">
        <f>'Bon de commande'!#REF!+'Bon de commande'!#REF!</f>
        <v>#REF!</v>
      </c>
      <c r="X57" s="36" t="e">
        <f>'Bon de commande'!#REF!</f>
        <v>#REF!</v>
      </c>
    </row>
    <row r="58" spans="1:24" x14ac:dyDescent="0.2">
      <c r="A58" s="12" t="e">
        <f>'Bon de commande'!#REF!</f>
        <v>#REF!</v>
      </c>
      <c r="C58" s="35" t="e">
        <f>'Bon de commande'!#REF!</f>
        <v>#REF!</v>
      </c>
      <c r="D58" t="e">
        <f>'Bon de commande'!#REF!</f>
        <v>#REF!</v>
      </c>
      <c r="E58" s="15" t="e">
        <f>'Bon de commande'!#REF!</f>
        <v>#REF!</v>
      </c>
      <c r="V58" s="41" t="s">
        <v>93</v>
      </c>
      <c r="W58" s="36" t="e">
        <f>'Bon de commande'!#REF!+'Bon de commande'!#REF!</f>
        <v>#REF!</v>
      </c>
      <c r="X58" s="36" t="e">
        <f>'Bon de commande'!#REF!</f>
        <v>#REF!</v>
      </c>
    </row>
    <row r="59" spans="1:24" x14ac:dyDescent="0.2">
      <c r="A59" s="12" t="e">
        <f>'Bon de commande'!#REF!</f>
        <v>#REF!</v>
      </c>
      <c r="C59" s="35" t="e">
        <f>'Bon de commande'!#REF!</f>
        <v>#REF!</v>
      </c>
      <c r="D59" t="e">
        <f>'Bon de commande'!#REF!</f>
        <v>#REF!</v>
      </c>
      <c r="E59" s="15" t="e">
        <f>'Bon de commande'!#REF!</f>
        <v>#REF!</v>
      </c>
      <c r="V59" s="41" t="s">
        <v>93</v>
      </c>
      <c r="W59" s="36" t="e">
        <f>'Bon de commande'!#REF!+'Bon de commande'!#REF!</f>
        <v>#REF!</v>
      </c>
      <c r="X59" s="36" t="e">
        <f>'Bon de commande'!#REF!</f>
        <v>#REF!</v>
      </c>
    </row>
    <row r="60" spans="1:24" x14ac:dyDescent="0.2">
      <c r="A60" s="12" t="e">
        <f>'Bon de commande'!#REF!</f>
        <v>#REF!</v>
      </c>
      <c r="C60" s="35" t="e">
        <f>'Bon de commande'!#REF!</f>
        <v>#REF!</v>
      </c>
      <c r="D60" t="e">
        <f>'Bon de commande'!#REF!</f>
        <v>#REF!</v>
      </c>
      <c r="E60" s="15" t="e">
        <f>'Bon de commande'!#REF!</f>
        <v>#REF!</v>
      </c>
      <c r="V60" s="41" t="s">
        <v>93</v>
      </c>
      <c r="W60" s="36" t="e">
        <f>'Bon de commande'!#REF!+'Bon de commande'!#REF!</f>
        <v>#REF!</v>
      </c>
      <c r="X60" s="36" t="e">
        <f>'Bon de commande'!#REF!</f>
        <v>#REF!</v>
      </c>
    </row>
    <row r="61" spans="1:24" x14ac:dyDescent="0.2">
      <c r="A61" s="12" t="e">
        <f>'Bon de commande'!#REF!</f>
        <v>#REF!</v>
      </c>
      <c r="C61" s="35" t="e">
        <f>'Bon de commande'!#REF!</f>
        <v>#REF!</v>
      </c>
      <c r="D61" t="e">
        <f>'Bon de commande'!#REF!</f>
        <v>#REF!</v>
      </c>
      <c r="E61" s="15" t="e">
        <f>'Bon de commande'!#REF!</f>
        <v>#REF!</v>
      </c>
      <c r="V61" s="41" t="s">
        <v>93</v>
      </c>
      <c r="W61" s="36" t="e">
        <f>'Bon de commande'!#REF!+'Bon de commande'!#REF!</f>
        <v>#REF!</v>
      </c>
      <c r="X61" s="36" t="e">
        <f>'Bon de commande'!#REF!</f>
        <v>#REF!</v>
      </c>
    </row>
  </sheetData>
  <mergeCells count="3">
    <mergeCell ref="C1:M1"/>
    <mergeCell ref="N1:U1"/>
    <mergeCell ref="V1:X1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Bon de commande</vt:lpstr>
      <vt:lpstr>cadart</vt:lpstr>
      <vt:lpstr>ulis</vt:lpstr>
      <vt:lpstr>carrefour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Yann CHAUVEAU</cp:lastModifiedBy>
  <cp:revision>0</cp:revision>
  <dcterms:created xsi:type="dcterms:W3CDTF">2026-08-05T13:08:22Z</dcterms:created>
  <dcterms:modified xsi:type="dcterms:W3CDTF">2026-09-09T11:31:05Z</dcterms:modified>
  <dc:language>en-US</dc:language>
</cp:coreProperties>
</file>